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D2454E27-3C57-4348-AB10-233B7798B75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Приложение 10" sheetId="1" r:id="rId1"/>
    <sheet name="Приложение 11" sheetId="2" r:id="rId2"/>
    <sheet name="Приложение 12" sheetId="3" r:id="rId3"/>
    <sheet name="Приложение 13" sheetId="4" r:id="rId4"/>
    <sheet name="Приложение 14" sheetId="5" r:id="rId5"/>
    <sheet name="Приложение 15" sheetId="6" r:id="rId6"/>
  </sheets>
  <definedNames>
    <definedName name="_xlnm._FilterDatabase" localSheetId="1" hidden="1">'Приложение 11'!$A$6:$R$159</definedName>
    <definedName name="OLE_LINK1" localSheetId="0">'Приложение 10'!$A$4</definedName>
    <definedName name="_xlnm.Print_Area" localSheetId="1">'Приложение 11'!$A$1:$T$169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2" l="1"/>
  <c r="M38" i="2"/>
  <c r="L38" i="2"/>
  <c r="K38" i="2"/>
  <c r="N42" i="2" l="1"/>
  <c r="N43" i="2"/>
  <c r="M42" i="2"/>
  <c r="M44" i="2"/>
  <c r="M43" i="2"/>
  <c r="N40" i="2"/>
  <c r="M40" i="2"/>
  <c r="M36" i="2"/>
  <c r="N18" i="2" l="1"/>
  <c r="M18" i="2"/>
  <c r="N45" i="2"/>
  <c r="M45" i="2"/>
  <c r="N44" i="2"/>
  <c r="N41" i="2"/>
  <c r="M41" i="2"/>
  <c r="N39" i="2"/>
  <c r="M39" i="2"/>
  <c r="N37" i="2"/>
  <c r="M37" i="2"/>
  <c r="N36" i="2"/>
  <c r="N10" i="2" s="1"/>
  <c r="M10" i="2"/>
  <c r="F43" i="1"/>
  <c r="G43" i="1"/>
  <c r="H43" i="1"/>
  <c r="M35" i="2" l="1"/>
  <c r="N35" i="2"/>
  <c r="G55" i="1"/>
  <c r="G52" i="1"/>
  <c r="G51" i="1"/>
  <c r="G50" i="1"/>
  <c r="G49" i="1"/>
  <c r="G48" i="1"/>
  <c r="G47" i="1"/>
  <c r="G46" i="1"/>
  <c r="G41" i="1"/>
  <c r="G40" i="1"/>
  <c r="G39" i="1"/>
  <c r="G38" i="1"/>
  <c r="E43" i="1"/>
  <c r="L35" i="2" l="1"/>
  <c r="L34" i="2" s="1"/>
  <c r="K35" i="2"/>
  <c r="K18" i="2"/>
  <c r="J42" i="2"/>
  <c r="I42" i="2"/>
  <c r="K32" i="2" l="1"/>
  <c r="L18" i="2"/>
  <c r="J43" i="2"/>
  <c r="J15" i="2" s="1"/>
  <c r="I43" i="2"/>
  <c r="I15" i="2" s="1"/>
  <c r="J40" i="2"/>
  <c r="I40" i="2"/>
  <c r="I13" i="2" s="1"/>
  <c r="J38" i="2"/>
  <c r="J12" i="2" s="1"/>
  <c r="I38" i="2"/>
  <c r="I12" i="2" s="1"/>
  <c r="J37" i="2"/>
  <c r="J11" i="2" s="1"/>
  <c r="I37" i="2"/>
  <c r="I11" i="2" s="1"/>
  <c r="J36" i="2"/>
  <c r="J10" i="2" s="1"/>
  <c r="I36" i="2"/>
  <c r="I10" i="2" s="1"/>
  <c r="J31" i="2"/>
  <c r="J30" i="2" s="1"/>
  <c r="I31" i="2"/>
  <c r="I30" i="2" s="1"/>
  <c r="J18" i="2"/>
  <c r="I18" i="2"/>
  <c r="I17" i="2" s="1"/>
  <c r="I16" i="2" s="1"/>
  <c r="J14" i="2" l="1"/>
  <c r="I14" i="2"/>
  <c r="I9" i="2" s="1"/>
  <c r="J35" i="2"/>
  <c r="J34" i="2" s="1"/>
  <c r="I35" i="2"/>
  <c r="I34" i="2" s="1"/>
  <c r="I8" i="2" s="1"/>
  <c r="J13" i="2"/>
  <c r="J17" i="2"/>
  <c r="J16" i="2" s="1"/>
  <c r="K38" i="1"/>
  <c r="K39" i="1"/>
  <c r="J8" i="2" l="1"/>
  <c r="J9" i="2"/>
  <c r="M14" i="2" l="1"/>
  <c r="M31" i="2"/>
  <c r="M30" i="2" s="1"/>
  <c r="F55" i="1" l="1"/>
  <c r="E55" i="1"/>
  <c r="F54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1" i="1"/>
  <c r="E41" i="1"/>
  <c r="F40" i="1"/>
  <c r="E40" i="1"/>
  <c r="F39" i="1"/>
  <c r="E39" i="1"/>
  <c r="F38" i="1"/>
  <c r="E38" i="1"/>
  <c r="H38" i="1"/>
  <c r="H39" i="1"/>
  <c r="H40" i="1"/>
  <c r="H41" i="1"/>
  <c r="H46" i="1"/>
  <c r="H47" i="1"/>
  <c r="H48" i="1"/>
  <c r="H49" i="1"/>
  <c r="H50" i="1"/>
  <c r="H51" i="1"/>
  <c r="H52" i="1"/>
  <c r="H54" i="1"/>
  <c r="H55" i="1"/>
  <c r="I22" i="3"/>
  <c r="J22" i="3"/>
  <c r="I28" i="3"/>
  <c r="J28" i="3"/>
  <c r="I16" i="3"/>
  <c r="J16" i="3"/>
  <c r="I14" i="3"/>
  <c r="J14" i="3"/>
  <c r="I13" i="3"/>
  <c r="J13" i="3"/>
  <c r="N31" i="2"/>
  <c r="N30" i="2" s="1"/>
  <c r="M17" i="2"/>
  <c r="M16" i="2" s="1"/>
  <c r="N17" i="2" l="1"/>
  <c r="N16" i="2" s="1"/>
  <c r="N14" i="2"/>
  <c r="J10" i="3"/>
  <c r="I10" i="3"/>
  <c r="P36" i="2" l="1"/>
  <c r="O36" i="2"/>
  <c r="O38" i="2"/>
  <c r="O12" i="2" s="1"/>
  <c r="P38" i="2"/>
  <c r="P12" i="2" s="1"/>
  <c r="O40" i="2"/>
  <c r="P40" i="2"/>
  <c r="M15" i="2"/>
  <c r="M9" i="2" s="1"/>
  <c r="N15" i="2"/>
  <c r="N9" i="2" s="1"/>
  <c r="O43" i="2"/>
  <c r="P43" i="2"/>
  <c r="P18" i="2"/>
  <c r="O18" i="2"/>
  <c r="H13" i="3"/>
  <c r="H28" i="3"/>
  <c r="G28" i="3"/>
  <c r="H22" i="3"/>
  <c r="G22" i="3"/>
  <c r="H16" i="3"/>
  <c r="G16" i="3"/>
  <c r="H14" i="3"/>
  <c r="G14" i="3"/>
  <c r="G13" i="3"/>
  <c r="O11" i="2"/>
  <c r="P11" i="2"/>
  <c r="H10" i="3" l="1"/>
  <c r="N34" i="2"/>
  <c r="N8" i="2" s="1"/>
  <c r="M34" i="2"/>
  <c r="M8" i="2" s="1"/>
  <c r="G10" i="3"/>
  <c r="L54" i="1"/>
  <c r="K54" i="1"/>
  <c r="P31" i="2" l="1"/>
  <c r="P30" i="2" s="1"/>
  <c r="P32" i="2"/>
  <c r="L14" i="3" l="1"/>
  <c r="K14" i="3"/>
  <c r="K13" i="3"/>
  <c r="O35" i="2" l="1"/>
  <c r="O34" i="2" s="1"/>
  <c r="P35" i="2" l="1"/>
  <c r="P34" i="2" s="1"/>
  <c r="K55" i="1"/>
  <c r="L55" i="1"/>
  <c r="D55" i="1"/>
  <c r="L48" i="1" l="1"/>
  <c r="L47" i="1"/>
  <c r="K47" i="1"/>
  <c r="L38" i="1"/>
  <c r="K34" i="2" l="1"/>
  <c r="L39" i="1" l="1"/>
  <c r="K40" i="1"/>
  <c r="L40" i="1"/>
  <c r="K41" i="1"/>
  <c r="L41" i="1"/>
  <c r="K46" i="1"/>
  <c r="L46" i="1"/>
  <c r="K44" i="1"/>
  <c r="L44" i="1"/>
  <c r="D38" i="1"/>
  <c r="D39" i="1"/>
  <c r="D40" i="1"/>
  <c r="D41" i="1"/>
  <c r="D43" i="1"/>
  <c r="K48" i="1"/>
  <c r="D48" i="1"/>
  <c r="K49" i="1"/>
  <c r="L49" i="1"/>
  <c r="D49" i="1"/>
  <c r="K50" i="1"/>
  <c r="L50" i="1"/>
  <c r="D50" i="1"/>
  <c r="K51" i="1"/>
  <c r="L51" i="1"/>
  <c r="D51" i="1"/>
  <c r="K52" i="1"/>
  <c r="L52" i="1"/>
  <c r="K22" i="3" l="1"/>
  <c r="L22" i="3"/>
  <c r="K10" i="3"/>
  <c r="L13" i="3"/>
  <c r="L10" i="3" s="1"/>
  <c r="K28" i="3"/>
  <c r="L28" i="3"/>
  <c r="K16" i="3"/>
  <c r="L16" i="3"/>
  <c r="L31" i="2" l="1"/>
  <c r="L30" i="2" s="1"/>
  <c r="K31" i="2"/>
  <c r="K30" i="2" s="1"/>
  <c r="O31" i="2"/>
  <c r="O30" i="2" s="1"/>
  <c r="K17" i="2"/>
  <c r="K16" i="2" s="1"/>
  <c r="L17" i="2"/>
  <c r="L16" i="2" s="1"/>
  <c r="L8" i="2" s="1"/>
  <c r="P17" i="2"/>
  <c r="P16" i="2" s="1"/>
  <c r="O17" i="2"/>
  <c r="O16" i="2" s="1"/>
  <c r="K9" i="2"/>
  <c r="L32" i="2"/>
  <c r="O32" i="2"/>
  <c r="K8" i="2" l="1"/>
  <c r="L9" i="2"/>
  <c r="O8" i="2"/>
  <c r="P15" i="2"/>
  <c r="O15" i="2"/>
  <c r="P8" i="2"/>
  <c r="O9" i="2" l="1"/>
  <c r="P9" i="2"/>
</calcChain>
</file>

<file path=xl/sharedStrings.xml><?xml version="1.0" encoding="utf-8"?>
<sst xmlns="http://schemas.openxmlformats.org/spreadsheetml/2006/main" count="885" uniqueCount="279">
  <si>
    <t>№ п/п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</si>
  <si>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</si>
  <si>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</si>
  <si>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</si>
  <si>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</si>
  <si>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</si>
  <si>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</si>
  <si>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</si>
  <si>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</si>
  <si>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</si>
  <si>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</si>
  <si>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</si>
  <si>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</si>
  <si>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</si>
  <si>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...</t>
  </si>
  <si>
    <t>…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</si>
  <si>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</si>
  <si>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</si>
  <si>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</si>
  <si>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</si>
  <si>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</si>
  <si>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</si>
  <si>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</si>
  <si>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</si>
  <si>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</si>
  <si>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</si>
  <si>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</si>
  <si>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Муниципальная программа Ужурского района</t>
  </si>
  <si>
    <t>всего расходные обязательства</t>
  </si>
  <si>
    <t>в том числе по ГРБС:</t>
  </si>
  <si>
    <t>Подпрограмма 1</t>
  </si>
  <si>
    <t xml:space="preserve">Приложение № 11
к Порядку принятия решений о разработке муниципальных программ Ужурского района, их формирования и реализации
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</si>
  <si>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</si>
  <si>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</si>
  <si>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</si>
  <si>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</si>
  <si>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</si>
  <si>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федеральный бюджет1</t>
  </si>
  <si>
    <t>краевой бюджет</t>
  </si>
  <si>
    <t>местный бюджет</t>
  </si>
  <si>
    <t>внебюджетные источники</t>
  </si>
  <si>
    <t xml:space="preserve">Подпрограмма 1 </t>
  </si>
  <si>
    <t>федеральный бюджет</t>
  </si>
  <si>
    <t>1 Учитываются средства федерального и краевого бюджетов, поступающие в виде межбюджетных трансфертов в районный бюджет.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</si>
  <si>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</t>
  </si>
  <si>
    <t xml:space="preserve">Приложение 12 </t>
  </si>
  <si>
    <t>к Порядку принятия решений о разработке муниципальных программ Ужурского района,их формировании и реализации</t>
  </si>
  <si>
    <t>План на 20__ г.</t>
  </si>
  <si>
    <t>Финансирова-ние за январь – __________ 20__ г.</t>
  </si>
  <si>
    <t>Фактическое освоение за январь – _____ 20__ г.</t>
  </si>
  <si>
    <t>Виды выполненных работ за январь – _____ 20__ г.</t>
  </si>
  <si>
    <t>в ценах 2001 г.</t>
  </si>
  <si>
    <t>в ценах контракта на 01.01.20__ г.</t>
  </si>
  <si>
    <t>аванс</t>
  </si>
  <si>
    <t>лимит</t>
  </si>
  <si>
    <t>Наименование подпрограммы 1</t>
  </si>
  <si>
    <t>Главный распорядитель 1</t>
  </si>
  <si>
    <t>Наименование мероприятия 1</t>
  </si>
  <si>
    <t>Заказчик 1</t>
  </si>
  <si>
    <t>Объект 1</t>
  </si>
  <si>
    <t>Объект 2</t>
  </si>
  <si>
    <t>Заказчик 2</t>
  </si>
  <si>
    <t>Итого по мероприятию  1</t>
  </si>
  <si>
    <t>Наименование мероприятия 2</t>
  </si>
  <si>
    <t>Главный распорядитель 2</t>
  </si>
  <si>
    <t>Итого по подпрограмме 1</t>
  </si>
  <si>
    <t>Наименование подпрограммы 2</t>
  </si>
  <si>
    <t>Итого по программе</t>
  </si>
  <si>
    <t>главный распорядитель 1</t>
  </si>
  <si>
    <t>главный распорядитель 2</t>
  </si>
  <si>
    <t xml:space="preserve">Остаток сметной стоимости на 01.01.20_ г. </t>
  </si>
  <si>
    <t>Мощность объекта с указанием ед.измерения</t>
  </si>
  <si>
    <t xml:space="preserve"> </t>
  </si>
  <si>
    <t>1 Указывается согласно разработанной проектной документации (заданию на разработку проектной документации) наименование объекта либо основные характеристики объекта недвижимого имущества, планируемого к приобретению.</t>
  </si>
  <si>
    <t>2 Срок строительства (реконструкции, технического перевооружения) объекта с года начала разработки проектно-сметной документации до ввода его</t>
  </si>
  <si>
    <t>в эксплуатацию либо срок приобретения объекта.</t>
  </si>
  <si>
    <t>3 При разработке проектной документации – ориентировочно. В случае приобретения объектов недвижимого имущества графы 5, 6, 7, 8 не заполняются.</t>
  </si>
  <si>
    <t>Приложение 13</t>
  </si>
  <si>
    <t>Цель, задача, мероприятие</t>
  </si>
  <si>
    <t>Эффект от реализации мероприятия</t>
  </si>
  <si>
    <t>Итого по муниципальной программы Ужурского района</t>
  </si>
  <si>
    <t>Приложение 14</t>
  </si>
  <si>
    <t>Информация о фактическом исполнении мероприятий, направленных на реализацию научной, научно-технической и иновационной деятельности</t>
  </si>
  <si>
    <t>(тыс.рублей)</t>
  </si>
  <si>
    <t>Наименование муниципальной услуги (работы)</t>
  </si>
  <si>
    <t>Содержание муниципальной услуги (работы)1</t>
  </si>
  <si>
    <t>Наименование и значение показателя объема муниципальной услуги (работы)</t>
  </si>
  <si>
    <t>Муниципальная  услуга (работа) 1</t>
  </si>
  <si>
    <t xml:space="preserve">содержание муниципальной услуги (работы) </t>
  </si>
  <si>
    <t>наименование и значение показателя 1</t>
  </si>
  <si>
    <t>наименование и значение показателя n</t>
  </si>
  <si>
    <t>Расходы районного бюджета на оказание (выполнение) муниципальной услуги (работы), тыс. руб.</t>
  </si>
  <si>
    <t>Муниципальная  услуга (работа) 2</t>
  </si>
  <si>
    <t xml:space="preserve">содержание муниципальной  услуги (работы) </t>
  </si>
  <si>
    <t>И т.д. по муниципальным услугам (работам)</t>
  </si>
  <si>
    <t>1 Содержание муниципальной услуги (работы) указывается по каждой реестровой записи.</t>
  </si>
  <si>
    <t>Приложение 15</t>
  </si>
  <si>
    <t>Информация о планируемых значениях и фактичесчки достигнутых значениях сводных показателей муниципальных зданий</t>
  </si>
  <si>
    <t>Приложение 10</t>
  </si>
  <si>
    <r>
      <t>Наименование объекта, территория строительства (приобретения)</t>
    </r>
    <r>
      <rPr>
        <sz val="9"/>
        <color theme="1"/>
        <rFont val="Times New Roman"/>
        <family val="1"/>
        <charset val="204"/>
      </rPr>
      <t>1</t>
    </r>
  </si>
  <si>
    <r>
      <t>Годы строительства (приобретения)</t>
    </r>
    <r>
      <rPr>
        <sz val="9"/>
        <color theme="1"/>
        <rFont val="Times New Roman"/>
        <family val="1"/>
        <charset val="204"/>
      </rPr>
      <t>2</t>
    </r>
  </si>
  <si>
    <r>
      <t>Сметная стоимость по утвержденной ПСД, всего</t>
    </r>
    <r>
      <rPr>
        <sz val="9"/>
        <color theme="1"/>
        <rFont val="Times New Roman"/>
        <family val="1"/>
        <charset val="204"/>
      </rPr>
      <t>3</t>
    </r>
  </si>
  <si>
    <t xml:space="preserve">Подпрограмма 2 </t>
  </si>
  <si>
    <t>Подпрограмма 3</t>
  </si>
  <si>
    <t>Цель: обеспечение долгосрочной сбалансированности и устойчивости бюджетной сиситемы Ужурского района, повышния качества и прозрачности управления муниципальными финансами</t>
  </si>
  <si>
    <t>Целевые показатели:</t>
  </si>
  <si>
    <t>Обеспечение минимального размера бюджетной обеспеченности муниципальных образований после выравнивания</t>
  </si>
  <si>
    <t>Рост объема налоговых и неналоговых доходов местных бюджетов в общем объеме доходов местных бюджетов</t>
  </si>
  <si>
    <t>Сохранение количества муниципальных образований Ужурского района, в которых отдельные муниципальные полномочия исполняются надлежащим образом</t>
  </si>
  <si>
    <t>Отсутствие в местных бюджетах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</si>
  <si>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Отсутствие просроченной задолженности по долговым обязательствам Ужурского района</t>
  </si>
  <si>
    <t>Обеспечение исполнения расходных обязательств района (за исключением безвозмездных поступлений)</t>
  </si>
  <si>
    <t>Повышение качества финансового менеджмента главных распорядителей бюджетных средств</t>
  </si>
  <si>
    <t>Размещение на официальном сайте Ужурского района путеводителя  по бюджету</t>
  </si>
  <si>
    <t>Обеспечение минимального размера бюджетной обеспеченности муниципальных образований Ужурского района после выравнивания</t>
  </si>
  <si>
    <t>Рост объема налоговых и неналоговых доходов бюджетов муниципальных образований Ужурского района в общем объеме доходов бюджетов муниципальных образований Ужурского района</t>
  </si>
  <si>
    <t>Отсутствие в бюджетах муниципальных образований Ужурского района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</si>
  <si>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Подпрограмма 2</t>
  </si>
  <si>
    <t>Обеспечение исполнения расходных обязательств района (без безвозмездных поступлений)</t>
  </si>
  <si>
    <t>Подпрограмма 2. Управление муниципальным долгом Ужурского района</t>
  </si>
  <si>
    <t>Подпрограмма 1. 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</t>
  </si>
  <si>
    <t>Задача 1. Создание условий для обеспечения финансовой устойчивости бюджетов муниципальных образований Ужурского района</t>
  </si>
  <si>
    <t>тыс.рублей</t>
  </si>
  <si>
    <t>Подпрограмма 3 .Обеспечение реализации муниципальной программы и прочие мероприятия</t>
  </si>
  <si>
    <t>единиц</t>
  </si>
  <si>
    <t>процент</t>
  </si>
  <si>
    <t>Задача 5. Соблюдение ограничений по объему муниципального долга и расходам на его обслуживание установленных законодательством</t>
  </si>
  <si>
    <t>Х</t>
  </si>
  <si>
    <t>090</t>
  </si>
  <si>
    <t>балл</t>
  </si>
  <si>
    <t>не менее 95,0</t>
  </si>
  <si>
    <t xml:space="preserve">                                            </t>
  </si>
  <si>
    <t>Подпрограмма 2. Управление муниципальным долгом</t>
  </si>
  <si>
    <t>Подпрограмма 3. Обеспечение реализации муниципальной программы и прочие мероприятия</t>
  </si>
  <si>
    <t>Цель муниципальной программы: обеспечение долгосрочной сбалансированности и устойчивости бюджетной системы Ужурского района, повышение качества и прозрачности управления муниципальными финансами</t>
  </si>
  <si>
    <t>Информация по объектам недвижимого имущества муниципальной собственности Ужурского района, подлежащим строительству, реконструкции, техническому перевооружению или приобритению, включенным в муниципальную программу Ужурского района "Управление муниципальными финансами"</t>
  </si>
  <si>
    <t>Муниципальная программа "Управление муниципальными финансами"</t>
  </si>
  <si>
    <t>0100000000</t>
  </si>
  <si>
    <t>0110000000</t>
  </si>
  <si>
    <t>0120000000</t>
  </si>
  <si>
    <t>0130000000</t>
  </si>
  <si>
    <t>Мероприятие 1</t>
  </si>
  <si>
    <t xml:space="preserve">Финансовое управление администрации Ужурского района </t>
  </si>
  <si>
    <t>0110076010</t>
  </si>
  <si>
    <t>Мероприятие 2</t>
  </si>
  <si>
    <t>0110083010</t>
  </si>
  <si>
    <t>Мероприятие 3</t>
  </si>
  <si>
    <t>Мероприятие 4</t>
  </si>
  <si>
    <t>0110083020</t>
  </si>
  <si>
    <t>Руководство и управление в сфере установленных  функций органов местного самоуправления</t>
  </si>
  <si>
    <t>0130080070</t>
  </si>
  <si>
    <t>0120080010</t>
  </si>
  <si>
    <t>0130080040</t>
  </si>
  <si>
    <t>"Управление муниципальными финансами"</t>
  </si>
  <si>
    <t>КЦСР</t>
  </si>
  <si>
    <t>КВР</t>
  </si>
  <si>
    <t>"Создание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района"</t>
  </si>
  <si>
    <t>"Управление муниципальным долгом"</t>
  </si>
  <si>
    <t>0106</t>
  </si>
  <si>
    <t>0113</t>
  </si>
  <si>
    <t>"Обеспечение реализации муниципальной программы и прочие мероприятия"</t>
  </si>
  <si>
    <t>"Создание условий для эффективного и ответственного управлениямуниципальными финанасами, повышения устойчивости бюджетов муниципальных образований Ужурского района"</t>
  </si>
  <si>
    <t>Соблюдение установленных сроков формирования и представления бухгалтерской и бюджетной отчетности в финансовое управление подведомственным учреждением МКУ "Межведомственная бухгалтерия "</t>
  </si>
  <si>
    <t>ДА/Нет</t>
  </si>
  <si>
    <t>Доля муниципальных учреждений МКУ "Межведомственная бухгалтерия"прошедших инвентаризацию</t>
  </si>
  <si>
    <t>ДА</t>
  </si>
  <si>
    <t xml:space="preserve">ДА </t>
  </si>
  <si>
    <t>не менее 100,0</t>
  </si>
  <si>
    <t>Мероприятие 6</t>
  </si>
  <si>
    <t>Мероприятие 7</t>
  </si>
  <si>
    <t>Нет</t>
  </si>
  <si>
    <t xml:space="preserve">Нет </t>
  </si>
  <si>
    <t>Сохранение  доли расходов районного бюджета, формируемых в рамках муниципальных программ Ужурского района</t>
  </si>
  <si>
    <t>Обеспечение деятельности МКУ "Межведомственная бухгалтерия"</t>
  </si>
  <si>
    <t>Муниципальное казённое учреждение "Управление культуры, спорта и молодёжной политики Ужурского района"</t>
  </si>
  <si>
    <t>080</t>
  </si>
  <si>
    <t>0703</t>
  </si>
  <si>
    <t>0707</t>
  </si>
  <si>
    <t>0801</t>
  </si>
  <si>
    <t>Муниципальное казенное учреждение "Управление образования Ужурского района"</t>
  </si>
  <si>
    <t>0701</t>
  </si>
  <si>
    <t>0702</t>
  </si>
  <si>
    <t>0709</t>
  </si>
  <si>
    <t>140</t>
  </si>
  <si>
    <t>0104</t>
  </si>
  <si>
    <t>Администрация Ужурского района Красноярского края</t>
  </si>
  <si>
    <t>Осуществление части полномочий по составлению и рассмотрению проекта бюджета, утверждению и исполнению бюджета, осуществлению контроля за его исполнением, составлению и утверждению отчета об исполнении бюджета Васильевского сельсовета</t>
  </si>
  <si>
    <t>0130094040</t>
  </si>
  <si>
    <t>050</t>
  </si>
  <si>
    <t>не менее 2,3</t>
  </si>
  <si>
    <t>Соблюдение доли расходов на обслуживание муниципального долга Ужурского района в объеме расходов районного бюджета, за исключением объема расходов, которые осуществляются за счет средств субвенций, предоставляемых из бюджетов бюджетной системы Российской Федерации</t>
  </si>
  <si>
    <t>не более 10,0</t>
  </si>
  <si>
    <t>Сохранение качества бухгалтерской отчетности,предоставляемой в финансовое управление подведомственным учреждением МКУ "Межведомственная бухгалтерия"</t>
  </si>
  <si>
    <t>Соблюдение требований к составу бухгалтерской и бюджетной отчетности предоставляемых в финансовое управление администрации Ужурского района Красноярского края подведомственным учреждением МКУ "Межведомственная бухгалтерия "</t>
  </si>
  <si>
    <t>Достижение целевого показателя средней заработной платы отдельным категориям работников бюджетной сферы</t>
  </si>
  <si>
    <t>да/нет</t>
  </si>
  <si>
    <t>Задача 2. Совершенствование механизма выравнивания уровня бюджетной обеспеченности поселений</t>
  </si>
  <si>
    <t>Задача 3. Расширение использования финансовых инструментов для увеличения количества финансовых источников, способствующих увеличению доходной части бюджета района</t>
  </si>
  <si>
    <t>Задача 4. Повышение качества управления муниципальными финансами</t>
  </si>
  <si>
    <t>Задача 6. Обслуживание муниципального долга Ужурского районаа</t>
  </si>
  <si>
    <t>Задача 7. Повышение качества планирования и управления муниципальными финансами, развитие программно-целевых принципов формирования бюджета, а также содействие совершенствованию кадрового потенциала муниципальной финансовой системы Ужурского района</t>
  </si>
  <si>
    <t>Задача 8. Обеспечение доступа для граждан к информации о районном бюджете и бюджетном процессе в компактной и доступной форме</t>
  </si>
  <si>
    <t>Задача 9. Организация и осуществление внутреннего финансового контроля</t>
  </si>
  <si>
    <t>Задача 10. Обеспечение качественной организации ведения бухгалтерского учета, составления, предоставления бухгалтерской отчетности в налоговые органы, внебюджетные фонды, органы статистики, главным распорядителям, финансовому органу, взаимосвязанного их отражения в бухгалтерских регистрах</t>
  </si>
  <si>
    <t>Задача 11. Обеспечение повышения оплаты труда отдельным категориям работников бюджетной сферы Красноярского края</t>
  </si>
  <si>
    <t>Сохранение качество бухгалтерской отчетности,предоставляемой в финансовое управление подведомственным учреждением МКУ "Межведомственная бухгалтерия"</t>
  </si>
  <si>
    <t>Сохранение количества муниципальных учреждений,подвергшихся внутреннему финансовому контролю</t>
  </si>
  <si>
    <t>Доля муниципальных учреждений, обслуживаемых МКУ «Межведомственная бухгалтерия Ужурского района», прошедших инвентаризацию</t>
  </si>
  <si>
    <t>Мероприятие 8</t>
  </si>
  <si>
    <t>Мероприятие 9</t>
  </si>
  <si>
    <t>Руководитель финансового управления</t>
  </si>
  <si>
    <t>Н.А. Винтер</t>
  </si>
  <si>
    <t>8(39156) 22789</t>
  </si>
  <si>
    <t xml:space="preserve">Дотация на выравнивание бюджетной обеспеченности поселений, входящих в состав муниципального района края за счет средств субвенции из краевого бюджета </t>
  </si>
  <si>
    <t>Дотация на выравнивание бюджетной обеспеченности бюджетов поселений за счет средств районного бюджета</t>
  </si>
  <si>
    <t>Иные межбюджетные трансферты на поддержку мер по обеспечению  сбалансированности бюджетов поселений</t>
  </si>
  <si>
    <t>0110087240</t>
  </si>
  <si>
    <t>Частичная компенсация расходов на повышение оплаты труда отдельным категориям работников бюджетной сферы Красноярского края (региональные выплаты)</t>
  </si>
  <si>
    <t>Мероприятие 10</t>
  </si>
  <si>
    <t>Расходы на обслуживание муниципального долга Ужурского района</t>
  </si>
  <si>
    <t>0130087240</t>
  </si>
  <si>
    <t>Контрольно-счетная комиссия Ужурского района</t>
  </si>
  <si>
    <t>055</t>
  </si>
  <si>
    <t>Ужурский районный Совет депутатов</t>
  </si>
  <si>
    <t>070</t>
  </si>
  <si>
    <t>0103</t>
  </si>
  <si>
    <t>0804</t>
  </si>
  <si>
    <t>1101</t>
  </si>
  <si>
    <t>0102</t>
  </si>
  <si>
    <t>0310</t>
  </si>
  <si>
    <t>За содействие развитию налогового потенциала</t>
  </si>
  <si>
    <t>за янарь - июнь  (нарастающим итогом)</t>
  </si>
  <si>
    <t>Поддержка самообложения граждан для решения вопросов местного значения</t>
  </si>
  <si>
    <t xml:space="preserve">Содействие развитию налогового потенциала </t>
  </si>
  <si>
    <t>не менее 85000,0</t>
  </si>
  <si>
    <t>не менее 86000,0</t>
  </si>
  <si>
    <t>не менее 87000,0</t>
  </si>
  <si>
    <t>не менее 4,1</t>
  </si>
  <si>
    <t>не менее 4,2</t>
  </si>
  <si>
    <t>не менее 4,3</t>
  </si>
  <si>
    <t>не менее 10</t>
  </si>
  <si>
    <t>0110273880</t>
  </si>
  <si>
    <t>0110377450</t>
  </si>
  <si>
    <t>Частичная компенсация расходов на повышение оплаты труда отдельным категориям работников бюджетной сферы Красноярского края (специальная краевая выплата)</t>
  </si>
  <si>
    <t>Финансовое обеспечение расходов на увеличение размеров оплаты труда отдельным категориям работников бюджетной сферы</t>
  </si>
  <si>
    <t>0110010320</t>
  </si>
  <si>
    <t>0130010320</t>
  </si>
  <si>
    <t>Мероприятие 5</t>
  </si>
  <si>
    <t>не менее 10,0</t>
  </si>
  <si>
    <t>0130377450</t>
  </si>
  <si>
    <t>Поощрение муниципальных управленческих команд за достижение Красноярским краем в 2023 году значений (уровней) показателей для оценки эффективности деятельности высших должностных лиц</t>
  </si>
  <si>
    <t>0130076870</t>
  </si>
  <si>
    <t>0110027240</t>
  </si>
  <si>
    <t>0110010240</t>
  </si>
  <si>
    <t>Увеличение размеров оплаты труда отдельным категориям работников бюджетной сферы</t>
  </si>
  <si>
    <t>0110083030</t>
  </si>
  <si>
    <t xml:space="preserve">Оплата труда отдельным категориям работников бюджетной сферы </t>
  </si>
  <si>
    <t>0130027240</t>
  </si>
  <si>
    <t>0130010240</t>
  </si>
  <si>
    <t>не менее 6</t>
  </si>
  <si>
    <t>не более 15,0</t>
  </si>
  <si>
    <t>не более15,0</t>
  </si>
  <si>
    <t>013001034</t>
  </si>
  <si>
    <t>Ужурский окружной Совет депутатов</t>
  </si>
  <si>
    <t>073</t>
  </si>
  <si>
    <t>Контрольно-счетная палата Ужурского муниципального округа</t>
  </si>
  <si>
    <t>085</t>
  </si>
  <si>
    <t>Финансовое обеспечение (возмещение) расходов, связанных с предоставлением выплат работникам при увольнении из подлежащих ликвидации органов местного самоуправления муниципальных образований</t>
  </si>
  <si>
    <t>Мероприятие 11</t>
  </si>
  <si>
    <t>0110010340</t>
  </si>
  <si>
    <t>1001</t>
  </si>
  <si>
    <t>146</t>
  </si>
  <si>
    <t>Администрация Ужурского муниципального округа Красноярского края</t>
  </si>
  <si>
    <t>190</t>
  </si>
  <si>
    <t xml:space="preserve">Финансовое управление администрации Ужурского муниципального округа </t>
  </si>
  <si>
    <t>Муниципальная программма "Управление муниципальными финансами"  по состоянию на 01.01.2026</t>
  </si>
  <si>
    <t>Муниципальная программа "Управление муниципальными финансами" по состоянию на 01.01.2026</t>
  </si>
  <si>
    <t xml:space="preserve"> Руководитель финансового управления</t>
  </si>
  <si>
    <t>Плющ Ксения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</si>
</sst>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000"/>
    <numFmt numFmtId="167" formatCode="0.00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/>
    <xf numFmtId="0" fontId="7" fillId="0" borderId="0" xfId="0" applyFont="1" applyAlignment="1">
      <alignment vertical="top"/>
    </xf>
    <xf numFmtId="0" fontId="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5" fillId="2" borderId="0" xfId="0" applyFont="1" applyFill="1"/>
    <xf numFmtId="0" fontId="0" fillId="2" borderId="0" xfId="0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7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right"/>
    </xf>
    <xf numFmtId="0" fontId="1" fillId="2" borderId="0" xfId="0" applyFont="1" applyFill="1"/>
    <xf numFmtId="0" fontId="1" fillId="2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164" fontId="2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/>
    <xf numFmtId="0" fontId="4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2" fontId="2" fillId="0" borderId="1" xfId="0" applyNumberFormat="1" applyFont="1" applyFill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166" fontId="2" fillId="0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1" fillId="2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/>
    </xf>
    <xf numFmtId="2" fontId="2" fillId="0" borderId="2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15" xfId="0" applyFont="1" applyFill="1" applyBorder="1" applyAlignment="1">
      <alignment horizontal="left" wrapText="1"/>
    </xf>
    <xf numFmtId="0" fontId="1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7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64" fontId="2" fillId="2" borderId="1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4" fontId="2" fillId="2" borderId="15" xfId="0" applyNumberFormat="1" applyFont="1" applyFill="1" applyBorder="1" applyAlignment="1">
      <alignment horizontal="center" vertical="center"/>
    </xf>
    <xf numFmtId="4" fontId="0" fillId="2" borderId="15" xfId="0" applyNumberForma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15" xfId="0" applyFill="1" applyBorder="1" applyAlignment="1">
      <alignment horizontal="left" vertical="center" wrapText="1"/>
    </xf>
    <xf numFmtId="0" fontId="0" fillId="2" borderId="15" xfId="0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zoomScale="95" zoomScaleNormal="95" workbookViewId="0">
      <selection activeCell="B59" sqref="A59:N66"/>
    </sheetView>
  </sheetViews>
  <sheetFormatPr defaultColWidth="8.85546875" defaultRowHeight="15" x14ac:dyDescent="0.25"/>
  <cols>
    <col min="1" max="1" width="9.85546875" style="42" bestFit="1" customWidth="1"/>
    <col min="2" max="2" width="54.42578125" style="42" customWidth="1"/>
    <col min="3" max="3" width="12.140625" style="46" customWidth="1"/>
    <col min="4" max="4" width="10.7109375" style="42" customWidth="1"/>
    <col min="5" max="5" width="9.140625" style="42"/>
    <col min="6" max="6" width="11.85546875" style="42" customWidth="1"/>
    <col min="7" max="7" width="8.85546875" style="42"/>
    <col min="8" max="8" width="9.85546875" style="42" customWidth="1"/>
    <col min="9" max="9" width="11.42578125" style="42" customWidth="1"/>
    <col min="10" max="10" width="13.140625" style="42" customWidth="1"/>
    <col min="11" max="11" width="11" style="42" customWidth="1"/>
    <col min="12" max="12" width="10.7109375" style="42" customWidth="1"/>
    <col min="13" max="14" width="9.140625" style="42"/>
    <col min="15" max="15" width="18.140625" style="42" customWidth="1"/>
    <col min="16" max="17" width="9.140625" style="42" customWidth="1"/>
    <col min="18" max="16384" width="8.85546875" style="42"/>
  </cols>
  <sheetData>
    <row r="1" spans="1:16" ht="15.75" x14ac:dyDescent="0.25">
      <c r="A1" s="23"/>
      <c r="B1" s="23"/>
      <c r="C1" s="48"/>
      <c r="D1" s="23"/>
      <c r="E1" s="23"/>
      <c r="F1" s="23"/>
      <c r="G1" s="23"/>
      <c r="H1" s="23"/>
      <c r="I1" s="23"/>
      <c r="J1" s="23"/>
      <c r="K1" s="23"/>
      <c r="L1" s="71" t="s">
        <v>98</v>
      </c>
      <c r="M1" s="71"/>
      <c r="N1" s="71"/>
      <c r="O1" s="71"/>
    </row>
    <row r="2" spans="1:16" ht="54.75" customHeight="1" x14ac:dyDescent="0.25">
      <c r="A2" s="23"/>
      <c r="B2" s="87" t="s">
        <v>275</v>
      </c>
      <c r="C2" s="87"/>
      <c r="D2" s="87"/>
      <c r="E2" s="87"/>
      <c r="F2" s="87"/>
      <c r="G2" s="87"/>
      <c r="H2" s="87"/>
      <c r="I2" s="87"/>
      <c r="J2" s="87"/>
      <c r="K2" s="23"/>
      <c r="L2" s="72" t="s">
        <v>46</v>
      </c>
      <c r="M2" s="72"/>
      <c r="N2" s="72"/>
      <c r="O2" s="72"/>
    </row>
    <row r="3" spans="1:16" ht="44.25" customHeight="1" x14ac:dyDescent="0.3">
      <c r="A3" s="92" t="s">
        <v>16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6" ht="44.25" customHeight="1" x14ac:dyDescent="0.25">
      <c r="A4" s="93" t="s">
        <v>0</v>
      </c>
      <c r="B4" s="93" t="s">
        <v>1</v>
      </c>
      <c r="C4" s="96" t="s">
        <v>2</v>
      </c>
      <c r="D4" s="93" t="s">
        <v>3</v>
      </c>
      <c r="E4" s="77" t="s">
        <v>4</v>
      </c>
      <c r="F4" s="79"/>
      <c r="G4" s="75" t="s">
        <v>5</v>
      </c>
      <c r="H4" s="86"/>
      <c r="I4" s="86"/>
      <c r="J4" s="76"/>
      <c r="K4" s="75" t="s">
        <v>6</v>
      </c>
      <c r="L4" s="76"/>
      <c r="M4" s="77" t="s">
        <v>7</v>
      </c>
      <c r="N4" s="78"/>
      <c r="O4" s="79"/>
      <c r="P4" s="49"/>
    </row>
    <row r="5" spans="1:16" ht="15.75" x14ac:dyDescent="0.25">
      <c r="A5" s="94"/>
      <c r="B5" s="94"/>
      <c r="C5" s="97"/>
      <c r="D5" s="94"/>
      <c r="E5" s="83"/>
      <c r="F5" s="85"/>
      <c r="G5" s="73" t="s">
        <v>8</v>
      </c>
      <c r="H5" s="74"/>
      <c r="I5" s="75" t="s">
        <v>9</v>
      </c>
      <c r="J5" s="76"/>
      <c r="K5" s="50"/>
      <c r="L5" s="50"/>
      <c r="M5" s="80"/>
      <c r="N5" s="81"/>
      <c r="O5" s="82"/>
      <c r="P5" s="49"/>
    </row>
    <row r="6" spans="1:16" ht="15.75" x14ac:dyDescent="0.25">
      <c r="A6" s="95"/>
      <c r="B6" s="95"/>
      <c r="C6" s="98"/>
      <c r="D6" s="95"/>
      <c r="E6" s="43" t="s">
        <v>10</v>
      </c>
      <c r="F6" s="43" t="s">
        <v>11</v>
      </c>
      <c r="G6" s="43" t="s">
        <v>10</v>
      </c>
      <c r="H6" s="43" t="s">
        <v>11</v>
      </c>
      <c r="I6" s="43" t="s">
        <v>10</v>
      </c>
      <c r="J6" s="43" t="s">
        <v>11</v>
      </c>
      <c r="K6" s="43" t="s">
        <v>12</v>
      </c>
      <c r="L6" s="43" t="s">
        <v>13</v>
      </c>
      <c r="M6" s="83"/>
      <c r="N6" s="84"/>
      <c r="O6" s="85"/>
      <c r="P6" s="49"/>
    </row>
    <row r="7" spans="1:16" ht="15.75" x14ac:dyDescent="0.25">
      <c r="A7" s="43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5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73">
        <v>13</v>
      </c>
      <c r="N7" s="91"/>
      <c r="O7" s="74"/>
      <c r="P7" s="49"/>
    </row>
    <row r="8" spans="1:16" ht="75.75" customHeight="1" x14ac:dyDescent="0.25">
      <c r="A8" s="45">
        <v>1</v>
      </c>
      <c r="B8" s="51" t="s">
        <v>104</v>
      </c>
      <c r="C8" s="43" t="s">
        <v>127</v>
      </c>
      <c r="D8" s="52"/>
      <c r="E8" s="50"/>
      <c r="F8" s="50"/>
      <c r="G8" s="50"/>
      <c r="H8" s="53"/>
      <c r="I8" s="53"/>
      <c r="J8" s="53"/>
      <c r="K8" s="53"/>
      <c r="L8" s="53"/>
      <c r="M8" s="88"/>
      <c r="N8" s="89"/>
      <c r="O8" s="90"/>
      <c r="P8" s="49"/>
    </row>
    <row r="9" spans="1:16" ht="15.75" x14ac:dyDescent="0.25">
      <c r="A9" s="45">
        <v>2</v>
      </c>
      <c r="B9" s="50" t="s">
        <v>105</v>
      </c>
      <c r="C9" s="54"/>
      <c r="D9" s="50"/>
      <c r="E9" s="50"/>
      <c r="F9" s="50"/>
      <c r="G9" s="50"/>
      <c r="H9" s="53"/>
      <c r="I9" s="53"/>
      <c r="J9" s="53"/>
      <c r="K9" s="53"/>
      <c r="L9" s="53"/>
      <c r="M9" s="88"/>
      <c r="N9" s="89"/>
      <c r="O9" s="90"/>
      <c r="P9" s="49"/>
    </row>
    <row r="10" spans="1:16" ht="45.75" customHeight="1" x14ac:dyDescent="0.25">
      <c r="A10" s="45">
        <v>3</v>
      </c>
      <c r="B10" s="55" t="s">
        <v>106</v>
      </c>
      <c r="C10" s="43" t="s">
        <v>122</v>
      </c>
      <c r="D10" s="43">
        <v>0.1</v>
      </c>
      <c r="E10" s="56" t="s">
        <v>189</v>
      </c>
      <c r="F10" s="47">
        <v>5.6</v>
      </c>
      <c r="G10" s="56" t="s">
        <v>189</v>
      </c>
      <c r="H10" s="47">
        <v>5.9</v>
      </c>
      <c r="I10" s="56" t="s">
        <v>189</v>
      </c>
      <c r="J10" s="47">
        <v>6.9</v>
      </c>
      <c r="K10" s="56" t="s">
        <v>189</v>
      </c>
      <c r="L10" s="56" t="s">
        <v>189</v>
      </c>
      <c r="M10" s="57"/>
      <c r="N10" s="58"/>
      <c r="O10" s="57"/>
      <c r="P10" s="49"/>
    </row>
    <row r="11" spans="1:16" ht="47.25" x14ac:dyDescent="0.25">
      <c r="A11" s="45">
        <v>4</v>
      </c>
      <c r="B11" s="55" t="s">
        <v>107</v>
      </c>
      <c r="C11" s="43" t="s">
        <v>122</v>
      </c>
      <c r="D11" s="43">
        <v>0.2</v>
      </c>
      <c r="E11" s="56" t="s">
        <v>234</v>
      </c>
      <c r="F11" s="47">
        <v>123856</v>
      </c>
      <c r="G11" s="56" t="s">
        <v>234</v>
      </c>
      <c r="H11" s="47">
        <v>126081</v>
      </c>
      <c r="I11" s="56" t="s">
        <v>234</v>
      </c>
      <c r="J11" s="47">
        <v>131688</v>
      </c>
      <c r="K11" s="56" t="s">
        <v>235</v>
      </c>
      <c r="L11" s="56" t="s">
        <v>236</v>
      </c>
      <c r="M11" s="57"/>
      <c r="N11" s="57"/>
      <c r="O11" s="57"/>
      <c r="P11" s="49"/>
    </row>
    <row r="12" spans="1:16" ht="63" x14ac:dyDescent="0.25">
      <c r="A12" s="45">
        <v>5</v>
      </c>
      <c r="B12" s="55" t="s">
        <v>108</v>
      </c>
      <c r="C12" s="43" t="s">
        <v>124</v>
      </c>
      <c r="D12" s="43" t="s">
        <v>127</v>
      </c>
      <c r="E12" s="47">
        <v>13</v>
      </c>
      <c r="F12" s="47">
        <v>13</v>
      </c>
      <c r="G12" s="47">
        <v>13</v>
      </c>
      <c r="H12" s="47">
        <v>13</v>
      </c>
      <c r="I12" s="47">
        <v>13</v>
      </c>
      <c r="J12" s="47">
        <v>13</v>
      </c>
      <c r="K12" s="47">
        <v>13</v>
      </c>
      <c r="L12" s="47">
        <v>13</v>
      </c>
      <c r="M12" s="57"/>
      <c r="N12" s="57"/>
      <c r="O12" s="57"/>
      <c r="P12" s="49"/>
    </row>
    <row r="13" spans="1:16" ht="61.5" customHeight="1" x14ac:dyDescent="0.25">
      <c r="A13" s="45">
        <v>6</v>
      </c>
      <c r="B13" s="55" t="s">
        <v>109</v>
      </c>
      <c r="C13" s="43" t="s">
        <v>122</v>
      </c>
      <c r="D13" s="43" t="s">
        <v>127</v>
      </c>
      <c r="E13" s="47" t="s">
        <v>171</v>
      </c>
      <c r="F13" s="47" t="s">
        <v>171</v>
      </c>
      <c r="G13" s="47" t="s">
        <v>171</v>
      </c>
      <c r="H13" s="47" t="s">
        <v>170</v>
      </c>
      <c r="I13" s="47" t="s">
        <v>171</v>
      </c>
      <c r="J13" s="47" t="s">
        <v>170</v>
      </c>
      <c r="K13" s="47" t="s">
        <v>170</v>
      </c>
      <c r="L13" s="47" t="s">
        <v>170</v>
      </c>
      <c r="M13" s="57"/>
      <c r="N13" s="57"/>
      <c r="O13" s="57"/>
      <c r="P13" s="49"/>
    </row>
    <row r="14" spans="1:16" ht="103.5" customHeight="1" x14ac:dyDescent="0.25">
      <c r="A14" s="45">
        <v>7</v>
      </c>
      <c r="B14" s="55" t="s">
        <v>190</v>
      </c>
      <c r="C14" s="43" t="s">
        <v>125</v>
      </c>
      <c r="D14" s="43">
        <v>0.2</v>
      </c>
      <c r="E14" s="56" t="s">
        <v>191</v>
      </c>
      <c r="F14" s="59">
        <v>2.0000000000000001E-4</v>
      </c>
      <c r="G14" s="56" t="s">
        <v>260</v>
      </c>
      <c r="H14" s="59">
        <v>2.9999999999999997E-4</v>
      </c>
      <c r="I14" s="56" t="s">
        <v>260</v>
      </c>
      <c r="J14" s="59">
        <v>7.3000000000000001E-3</v>
      </c>
      <c r="K14" s="56" t="s">
        <v>260</v>
      </c>
      <c r="L14" s="56" t="s">
        <v>260</v>
      </c>
      <c r="M14" s="57"/>
      <c r="N14" s="57"/>
      <c r="O14" s="57"/>
      <c r="P14" s="49"/>
    </row>
    <row r="15" spans="1:16" ht="31.5" x14ac:dyDescent="0.25">
      <c r="A15" s="45">
        <v>8</v>
      </c>
      <c r="B15" s="55" t="s">
        <v>110</v>
      </c>
      <c r="C15" s="43" t="s">
        <v>122</v>
      </c>
      <c r="D15" s="43" t="s">
        <v>127</v>
      </c>
      <c r="E15" s="47" t="s">
        <v>171</v>
      </c>
      <c r="F15" s="47" t="s">
        <v>171</v>
      </c>
      <c r="G15" s="47" t="s">
        <v>171</v>
      </c>
      <c r="H15" s="47" t="s">
        <v>171</v>
      </c>
      <c r="I15" s="47" t="s">
        <v>171</v>
      </c>
      <c r="J15" s="47" t="s">
        <v>171</v>
      </c>
      <c r="K15" s="47" t="s">
        <v>171</v>
      </c>
      <c r="L15" s="47" t="s">
        <v>171</v>
      </c>
      <c r="M15" s="57"/>
      <c r="N15" s="57"/>
      <c r="O15" s="57"/>
      <c r="P15" s="49"/>
    </row>
    <row r="16" spans="1:16" ht="47.25" x14ac:dyDescent="0.25">
      <c r="A16" s="45">
        <v>9</v>
      </c>
      <c r="B16" s="55" t="s">
        <v>172</v>
      </c>
      <c r="C16" s="43" t="s">
        <v>125</v>
      </c>
      <c r="D16" s="43">
        <v>0.1</v>
      </c>
      <c r="E16" s="56" t="s">
        <v>130</v>
      </c>
      <c r="F16" s="47">
        <v>95.1</v>
      </c>
      <c r="G16" s="56" t="s">
        <v>130</v>
      </c>
      <c r="H16" s="47">
        <v>95</v>
      </c>
      <c r="I16" s="56" t="s">
        <v>130</v>
      </c>
      <c r="J16" s="47">
        <v>95.1</v>
      </c>
      <c r="K16" s="56" t="s">
        <v>130</v>
      </c>
      <c r="L16" s="56" t="s">
        <v>130</v>
      </c>
      <c r="M16" s="57"/>
      <c r="N16" s="57"/>
      <c r="O16" s="57"/>
      <c r="P16" s="49"/>
    </row>
    <row r="17" spans="1:16" ht="47.25" x14ac:dyDescent="0.25">
      <c r="A17" s="45">
        <v>10</v>
      </c>
      <c r="B17" s="55" t="s">
        <v>111</v>
      </c>
      <c r="C17" s="43" t="s">
        <v>125</v>
      </c>
      <c r="D17" s="43">
        <v>0.1</v>
      </c>
      <c r="E17" s="56" t="s">
        <v>130</v>
      </c>
      <c r="F17" s="47">
        <v>98.7</v>
      </c>
      <c r="G17" s="56" t="s">
        <v>130</v>
      </c>
      <c r="H17" s="47">
        <v>100</v>
      </c>
      <c r="I17" s="56" t="s">
        <v>130</v>
      </c>
      <c r="J17" s="47">
        <v>97.4</v>
      </c>
      <c r="K17" s="56" t="s">
        <v>130</v>
      </c>
      <c r="L17" s="56" t="s">
        <v>130</v>
      </c>
      <c r="M17" s="57"/>
      <c r="N17" s="57"/>
      <c r="O17" s="57"/>
      <c r="P17" s="49"/>
    </row>
    <row r="18" spans="1:16" ht="48.75" customHeight="1" x14ac:dyDescent="0.25">
      <c r="A18" s="45">
        <v>11</v>
      </c>
      <c r="B18" s="55" t="s">
        <v>112</v>
      </c>
      <c r="C18" s="43" t="s">
        <v>129</v>
      </c>
      <c r="D18" s="43" t="s">
        <v>127</v>
      </c>
      <c r="E18" s="56" t="s">
        <v>237</v>
      </c>
      <c r="F18" s="47">
        <v>4</v>
      </c>
      <c r="G18" s="56" t="s">
        <v>237</v>
      </c>
      <c r="H18" s="47">
        <v>4</v>
      </c>
      <c r="I18" s="56" t="s">
        <v>237</v>
      </c>
      <c r="J18" s="47">
        <v>4</v>
      </c>
      <c r="K18" s="56" t="s">
        <v>238</v>
      </c>
      <c r="L18" s="56" t="s">
        <v>239</v>
      </c>
      <c r="M18" s="57"/>
      <c r="N18" s="57"/>
      <c r="O18" s="57"/>
      <c r="P18" s="49"/>
    </row>
    <row r="19" spans="1:16" ht="31.5" x14ac:dyDescent="0.25">
      <c r="A19" s="45">
        <v>12</v>
      </c>
      <c r="B19" s="55" t="s">
        <v>113</v>
      </c>
      <c r="C19" s="43" t="s">
        <v>124</v>
      </c>
      <c r="D19" s="43" t="s">
        <v>127</v>
      </c>
      <c r="E19" s="47">
        <v>1</v>
      </c>
      <c r="F19" s="47">
        <v>1</v>
      </c>
      <c r="G19" s="47">
        <v>1</v>
      </c>
      <c r="H19" s="47">
        <v>1</v>
      </c>
      <c r="I19" s="47">
        <v>1</v>
      </c>
      <c r="J19" s="47">
        <v>1</v>
      </c>
      <c r="K19" s="47">
        <v>1</v>
      </c>
      <c r="L19" s="47">
        <v>1</v>
      </c>
      <c r="M19" s="57"/>
      <c r="N19" s="57"/>
      <c r="O19" s="57"/>
      <c r="P19" s="49"/>
    </row>
    <row r="20" spans="1:16" ht="78.75" x14ac:dyDescent="0.25">
      <c r="A20" s="45">
        <v>13</v>
      </c>
      <c r="B20" s="55" t="s">
        <v>162</v>
      </c>
      <c r="C20" s="43" t="s">
        <v>163</v>
      </c>
      <c r="D20" s="43" t="s">
        <v>127</v>
      </c>
      <c r="E20" s="60" t="s">
        <v>165</v>
      </c>
      <c r="F20" s="60" t="s">
        <v>165</v>
      </c>
      <c r="G20" s="60" t="s">
        <v>165</v>
      </c>
      <c r="H20" s="60" t="s">
        <v>165</v>
      </c>
      <c r="I20" s="60" t="s">
        <v>165</v>
      </c>
      <c r="J20" s="60" t="s">
        <v>165</v>
      </c>
      <c r="K20" s="47" t="s">
        <v>166</v>
      </c>
      <c r="L20" s="60" t="s">
        <v>165</v>
      </c>
      <c r="M20" s="57"/>
      <c r="N20" s="57"/>
      <c r="O20" s="57"/>
      <c r="P20" s="49"/>
    </row>
    <row r="21" spans="1:16" ht="47.25" x14ac:dyDescent="0.25">
      <c r="A21" s="45">
        <v>14</v>
      </c>
      <c r="B21" s="55" t="s">
        <v>164</v>
      </c>
      <c r="C21" s="43" t="s">
        <v>125</v>
      </c>
      <c r="D21" s="43">
        <v>0.1</v>
      </c>
      <c r="E21" s="61" t="s">
        <v>130</v>
      </c>
      <c r="F21" s="47">
        <v>100</v>
      </c>
      <c r="G21" s="61" t="s">
        <v>130</v>
      </c>
      <c r="H21" s="47">
        <v>50</v>
      </c>
      <c r="I21" s="61" t="s">
        <v>130</v>
      </c>
      <c r="J21" s="47">
        <v>100</v>
      </c>
      <c r="K21" s="62" t="s">
        <v>130</v>
      </c>
      <c r="L21" s="61" t="s">
        <v>130</v>
      </c>
      <c r="M21" s="57"/>
      <c r="N21" s="57"/>
      <c r="O21" s="57"/>
      <c r="P21" s="49"/>
    </row>
    <row r="22" spans="1:16" ht="67.900000000000006" customHeight="1" x14ac:dyDescent="0.25">
      <c r="A22" s="45">
        <v>15</v>
      </c>
      <c r="B22" s="55" t="s">
        <v>192</v>
      </c>
      <c r="C22" s="43" t="s">
        <v>125</v>
      </c>
      <c r="D22" s="43">
        <v>0.1</v>
      </c>
      <c r="E22" s="56" t="s">
        <v>167</v>
      </c>
      <c r="F22" s="47">
        <v>100</v>
      </c>
      <c r="G22" s="56" t="s">
        <v>167</v>
      </c>
      <c r="H22" s="47">
        <v>100</v>
      </c>
      <c r="I22" s="56" t="s">
        <v>167</v>
      </c>
      <c r="J22" s="47">
        <v>100</v>
      </c>
      <c r="K22" s="56" t="s">
        <v>167</v>
      </c>
      <c r="L22" s="56" t="s">
        <v>167</v>
      </c>
      <c r="M22" s="57"/>
      <c r="N22" s="57"/>
      <c r="O22" s="57"/>
      <c r="P22" s="49"/>
    </row>
    <row r="23" spans="1:16" ht="77.45" customHeight="1" x14ac:dyDescent="0.25">
      <c r="A23" s="45">
        <v>16</v>
      </c>
      <c r="B23" s="63" t="s">
        <v>193</v>
      </c>
      <c r="C23" s="43" t="s">
        <v>163</v>
      </c>
      <c r="D23" s="43" t="s">
        <v>127</v>
      </c>
      <c r="E23" s="43" t="s">
        <v>166</v>
      </c>
      <c r="F23" s="47" t="s">
        <v>165</v>
      </c>
      <c r="G23" s="43" t="s">
        <v>166</v>
      </c>
      <c r="H23" s="47" t="s">
        <v>165</v>
      </c>
      <c r="I23" s="43" t="s">
        <v>166</v>
      </c>
      <c r="J23" s="47" t="s">
        <v>165</v>
      </c>
      <c r="K23" s="47" t="s">
        <v>165</v>
      </c>
      <c r="L23" s="47" t="s">
        <v>165</v>
      </c>
      <c r="M23" s="57"/>
      <c r="N23" s="57"/>
      <c r="O23" s="57"/>
      <c r="P23" s="49"/>
    </row>
    <row r="24" spans="1:16" ht="53.25" customHeight="1" x14ac:dyDescent="0.25">
      <c r="A24" s="45">
        <v>17</v>
      </c>
      <c r="B24" s="51" t="s">
        <v>206</v>
      </c>
      <c r="C24" s="43" t="s">
        <v>124</v>
      </c>
      <c r="D24" s="43">
        <v>0.1</v>
      </c>
      <c r="E24" s="56" t="s">
        <v>259</v>
      </c>
      <c r="F24" s="64">
        <v>16</v>
      </c>
      <c r="G24" s="56" t="s">
        <v>240</v>
      </c>
      <c r="H24" s="64">
        <v>2</v>
      </c>
      <c r="I24" s="56" t="s">
        <v>240</v>
      </c>
      <c r="J24" s="64">
        <v>2</v>
      </c>
      <c r="K24" s="56" t="s">
        <v>240</v>
      </c>
      <c r="L24" s="56" t="s">
        <v>240</v>
      </c>
      <c r="M24" s="57"/>
      <c r="N24" s="57"/>
      <c r="O24" s="57"/>
      <c r="P24" s="49"/>
    </row>
    <row r="25" spans="1:16" ht="53.25" customHeight="1" x14ac:dyDescent="0.25">
      <c r="A25" s="45">
        <v>18</v>
      </c>
      <c r="B25" s="51" t="s">
        <v>194</v>
      </c>
      <c r="C25" s="43" t="s">
        <v>195</v>
      </c>
      <c r="D25" s="43" t="s">
        <v>166</v>
      </c>
      <c r="E25" s="43" t="s">
        <v>166</v>
      </c>
      <c r="F25" s="43" t="s">
        <v>166</v>
      </c>
      <c r="G25" s="43" t="s">
        <v>166</v>
      </c>
      <c r="H25" s="43" t="s">
        <v>166</v>
      </c>
      <c r="I25" s="43" t="s">
        <v>166</v>
      </c>
      <c r="J25" s="43" t="s">
        <v>166</v>
      </c>
      <c r="K25" s="43" t="s">
        <v>166</v>
      </c>
      <c r="L25" s="43" t="s">
        <v>166</v>
      </c>
      <c r="M25" s="57"/>
      <c r="N25" s="57"/>
      <c r="O25" s="57"/>
      <c r="P25" s="49"/>
    </row>
    <row r="26" spans="1:16" ht="52.5" customHeight="1" x14ac:dyDescent="0.25">
      <c r="A26" s="45">
        <v>19</v>
      </c>
      <c r="B26" s="51" t="s">
        <v>121</v>
      </c>
      <c r="C26" s="43" t="s">
        <v>127</v>
      </c>
      <c r="D26" s="50"/>
      <c r="E26" s="47"/>
      <c r="F26" s="47"/>
      <c r="G26" s="47"/>
      <c r="H26" s="47"/>
      <c r="I26" s="47"/>
      <c r="J26" s="47"/>
      <c r="K26" s="47"/>
      <c r="L26" s="47"/>
      <c r="M26" s="57"/>
      <c r="N26" s="57"/>
      <c r="O26" s="57"/>
      <c r="P26" s="49"/>
    </row>
    <row r="27" spans="1:16" ht="47.25" x14ac:dyDescent="0.25">
      <c r="A27" s="45">
        <v>20</v>
      </c>
      <c r="B27" s="51" t="s">
        <v>196</v>
      </c>
      <c r="C27" s="43" t="s">
        <v>127</v>
      </c>
      <c r="D27" s="50"/>
      <c r="E27" s="47"/>
      <c r="F27" s="47"/>
      <c r="G27" s="47"/>
      <c r="H27" s="47"/>
      <c r="I27" s="47"/>
      <c r="J27" s="47"/>
      <c r="K27" s="47"/>
      <c r="L27" s="47"/>
      <c r="M27" s="57"/>
      <c r="N27" s="57"/>
      <c r="O27" s="57"/>
      <c r="P27" s="49"/>
    </row>
    <row r="28" spans="1:16" ht="63" x14ac:dyDescent="0.25">
      <c r="A28" s="45">
        <v>21</v>
      </c>
      <c r="B28" s="51" t="s">
        <v>197</v>
      </c>
      <c r="C28" s="43" t="s">
        <v>127</v>
      </c>
      <c r="D28" s="50"/>
      <c r="E28" s="47"/>
      <c r="F28" s="47"/>
      <c r="G28" s="47"/>
      <c r="H28" s="47"/>
      <c r="I28" s="47"/>
      <c r="J28" s="47"/>
      <c r="K28" s="47"/>
      <c r="L28" s="47"/>
      <c r="M28" s="57"/>
      <c r="N28" s="57"/>
      <c r="O28" s="57"/>
      <c r="P28" s="49"/>
    </row>
    <row r="29" spans="1:16" ht="31.5" x14ac:dyDescent="0.25">
      <c r="A29" s="45">
        <v>22</v>
      </c>
      <c r="B29" s="51" t="s">
        <v>198</v>
      </c>
      <c r="C29" s="43" t="s">
        <v>127</v>
      </c>
      <c r="D29" s="50"/>
      <c r="E29" s="47"/>
      <c r="F29" s="47"/>
      <c r="G29" s="47"/>
      <c r="H29" s="47"/>
      <c r="I29" s="47"/>
      <c r="J29" s="47"/>
      <c r="K29" s="47"/>
      <c r="L29" s="47"/>
      <c r="M29" s="57"/>
      <c r="N29" s="57"/>
      <c r="O29" s="57"/>
      <c r="P29" s="49"/>
    </row>
    <row r="30" spans="1:16" ht="47.25" x14ac:dyDescent="0.25">
      <c r="A30" s="45">
        <v>23</v>
      </c>
      <c r="B30" s="63" t="s">
        <v>126</v>
      </c>
      <c r="C30" s="43" t="s">
        <v>127</v>
      </c>
      <c r="D30" s="50"/>
      <c r="E30" s="47"/>
      <c r="F30" s="47"/>
      <c r="G30" s="47"/>
      <c r="H30" s="47"/>
      <c r="I30" s="47"/>
      <c r="J30" s="47"/>
      <c r="K30" s="47"/>
      <c r="L30" s="47"/>
      <c r="M30" s="57"/>
      <c r="N30" s="57"/>
      <c r="O30" s="57"/>
      <c r="P30" s="49"/>
    </row>
    <row r="31" spans="1:16" ht="31.5" x14ac:dyDescent="0.25">
      <c r="A31" s="45">
        <v>24</v>
      </c>
      <c r="B31" s="63" t="s">
        <v>199</v>
      </c>
      <c r="C31" s="43" t="s">
        <v>127</v>
      </c>
      <c r="D31" s="50"/>
      <c r="E31" s="47"/>
      <c r="F31" s="47"/>
      <c r="G31" s="47"/>
      <c r="H31" s="47"/>
      <c r="I31" s="47"/>
      <c r="J31" s="47"/>
      <c r="K31" s="47"/>
      <c r="L31" s="47"/>
      <c r="M31" s="57"/>
      <c r="N31" s="57"/>
      <c r="O31" s="57"/>
      <c r="P31" s="49"/>
    </row>
    <row r="32" spans="1:16" ht="94.5" x14ac:dyDescent="0.25">
      <c r="A32" s="45">
        <v>25</v>
      </c>
      <c r="B32" s="51" t="s">
        <v>200</v>
      </c>
      <c r="C32" s="43" t="s">
        <v>127</v>
      </c>
      <c r="D32" s="50"/>
      <c r="E32" s="47"/>
      <c r="F32" s="47"/>
      <c r="G32" s="47"/>
      <c r="H32" s="47"/>
      <c r="I32" s="47"/>
      <c r="J32" s="47"/>
      <c r="K32" s="47"/>
      <c r="L32" s="47"/>
      <c r="M32" s="57"/>
      <c r="N32" s="57"/>
      <c r="O32" s="57"/>
      <c r="P32" s="49"/>
    </row>
    <row r="33" spans="1:16" ht="47.25" x14ac:dyDescent="0.25">
      <c r="A33" s="45">
        <v>26</v>
      </c>
      <c r="B33" s="51" t="s">
        <v>201</v>
      </c>
      <c r="C33" s="43" t="s">
        <v>127</v>
      </c>
      <c r="D33" s="50"/>
      <c r="E33" s="47"/>
      <c r="F33" s="47"/>
      <c r="G33" s="47"/>
      <c r="H33" s="47"/>
      <c r="I33" s="47"/>
      <c r="J33" s="47"/>
      <c r="K33" s="47"/>
      <c r="L33" s="47"/>
      <c r="M33" s="57"/>
      <c r="N33" s="57"/>
      <c r="O33" s="57"/>
      <c r="P33" s="49"/>
    </row>
    <row r="34" spans="1:16" ht="31.5" x14ac:dyDescent="0.25">
      <c r="A34" s="45">
        <v>27</v>
      </c>
      <c r="B34" s="51" t="s">
        <v>202</v>
      </c>
      <c r="C34" s="43" t="s">
        <v>127</v>
      </c>
      <c r="D34" s="50"/>
      <c r="E34" s="47"/>
      <c r="F34" s="47"/>
      <c r="G34" s="47"/>
      <c r="H34" s="47"/>
      <c r="I34" s="47"/>
      <c r="J34" s="47"/>
      <c r="K34" s="47"/>
      <c r="L34" s="47"/>
      <c r="M34" s="57"/>
      <c r="N34" s="57"/>
      <c r="O34" s="57"/>
      <c r="P34" s="49"/>
    </row>
    <row r="35" spans="1:16" ht="110.25" x14ac:dyDescent="0.25">
      <c r="A35" s="45">
        <v>28</v>
      </c>
      <c r="B35" s="51" t="s">
        <v>203</v>
      </c>
      <c r="C35" s="43" t="s">
        <v>127</v>
      </c>
      <c r="D35" s="50"/>
      <c r="E35" s="47"/>
      <c r="F35" s="47"/>
      <c r="G35" s="47"/>
      <c r="H35" s="47"/>
      <c r="I35" s="47"/>
      <c r="J35" s="47"/>
      <c r="K35" s="47"/>
      <c r="L35" s="47"/>
      <c r="M35" s="57"/>
      <c r="N35" s="57"/>
      <c r="O35" s="57"/>
      <c r="P35" s="49"/>
    </row>
    <row r="36" spans="1:16" ht="47.25" x14ac:dyDescent="0.25">
      <c r="A36" s="45">
        <v>29</v>
      </c>
      <c r="B36" s="51" t="s">
        <v>204</v>
      </c>
      <c r="C36" s="43"/>
      <c r="D36" s="50"/>
      <c r="E36" s="47"/>
      <c r="F36" s="47"/>
      <c r="G36" s="47"/>
      <c r="H36" s="47"/>
      <c r="I36" s="47"/>
      <c r="J36" s="47"/>
      <c r="K36" s="47"/>
      <c r="L36" s="47"/>
      <c r="M36" s="57"/>
      <c r="N36" s="57"/>
      <c r="O36" s="57"/>
      <c r="P36" s="49"/>
    </row>
    <row r="37" spans="1:16" ht="78.75" x14ac:dyDescent="0.25">
      <c r="A37" s="45">
        <v>30</v>
      </c>
      <c r="B37" s="51" t="s">
        <v>120</v>
      </c>
      <c r="C37" s="43" t="s">
        <v>127</v>
      </c>
      <c r="D37" s="50"/>
      <c r="E37" s="47"/>
      <c r="F37" s="47"/>
      <c r="G37" s="47"/>
      <c r="H37" s="47"/>
      <c r="I37" s="47"/>
      <c r="J37" s="47"/>
      <c r="K37" s="65"/>
      <c r="L37" s="65"/>
      <c r="M37" s="57"/>
      <c r="N37" s="57"/>
      <c r="O37" s="57"/>
      <c r="P37" s="49"/>
    </row>
    <row r="38" spans="1:16" ht="47.25" x14ac:dyDescent="0.25">
      <c r="A38" s="45">
        <v>31</v>
      </c>
      <c r="B38" s="51" t="s">
        <v>114</v>
      </c>
      <c r="C38" s="43" t="s">
        <v>122</v>
      </c>
      <c r="D38" s="43">
        <f t="shared" ref="D38:H41" si="0">D10</f>
        <v>0.1</v>
      </c>
      <c r="E38" s="56" t="str">
        <f t="shared" si="0"/>
        <v>не менее 2,3</v>
      </c>
      <c r="F38" s="56">
        <f t="shared" si="0"/>
        <v>5.6</v>
      </c>
      <c r="G38" s="56" t="str">
        <f t="shared" ref="G38" si="1">G10</f>
        <v>не менее 2,3</v>
      </c>
      <c r="H38" s="56">
        <f t="shared" ref="H38" si="2">H10</f>
        <v>5.9</v>
      </c>
      <c r="I38" s="56" t="s">
        <v>189</v>
      </c>
      <c r="J38" s="47">
        <v>6.9</v>
      </c>
      <c r="K38" s="56" t="str">
        <f t="shared" ref="K38" si="3">K10</f>
        <v>не менее 2,3</v>
      </c>
      <c r="L38" s="56" t="str">
        <f>L10</f>
        <v>не менее 2,3</v>
      </c>
      <c r="M38" s="57"/>
      <c r="N38" s="57"/>
      <c r="O38" s="57"/>
      <c r="P38" s="49"/>
    </row>
    <row r="39" spans="1:16" ht="63" x14ac:dyDescent="0.25">
      <c r="A39" s="45">
        <v>32</v>
      </c>
      <c r="B39" s="51" t="s">
        <v>115</v>
      </c>
      <c r="C39" s="43" t="s">
        <v>122</v>
      </c>
      <c r="D39" s="43">
        <f t="shared" si="0"/>
        <v>0.2</v>
      </c>
      <c r="E39" s="56" t="str">
        <f t="shared" si="0"/>
        <v>не менее 85000,0</v>
      </c>
      <c r="F39" s="56">
        <f t="shared" si="0"/>
        <v>123856</v>
      </c>
      <c r="G39" s="56" t="str">
        <f t="shared" ref="G39" si="4">G11</f>
        <v>не менее 85000,0</v>
      </c>
      <c r="H39" s="56">
        <f t="shared" si="0"/>
        <v>126081</v>
      </c>
      <c r="I39" s="56" t="s">
        <v>234</v>
      </c>
      <c r="J39" s="47">
        <v>131688</v>
      </c>
      <c r="K39" s="56" t="str">
        <f t="shared" ref="K39:L39" si="5">K11</f>
        <v>не менее 86000,0</v>
      </c>
      <c r="L39" s="56" t="str">
        <f t="shared" si="5"/>
        <v>не менее 87000,0</v>
      </c>
      <c r="M39" s="57"/>
      <c r="N39" s="57"/>
      <c r="O39" s="57"/>
      <c r="P39" s="49"/>
    </row>
    <row r="40" spans="1:16" ht="63" x14ac:dyDescent="0.25">
      <c r="A40" s="45">
        <v>33</v>
      </c>
      <c r="B40" s="55" t="s">
        <v>108</v>
      </c>
      <c r="C40" s="43" t="s">
        <v>124</v>
      </c>
      <c r="D40" s="43" t="str">
        <f t="shared" si="0"/>
        <v>Х</v>
      </c>
      <c r="E40" s="56">
        <f t="shared" si="0"/>
        <v>13</v>
      </c>
      <c r="F40" s="56">
        <f t="shared" si="0"/>
        <v>13</v>
      </c>
      <c r="G40" s="56">
        <f t="shared" ref="G40" si="6">G12</f>
        <v>13</v>
      </c>
      <c r="H40" s="56">
        <f t="shared" si="0"/>
        <v>13</v>
      </c>
      <c r="I40" s="47">
        <v>13</v>
      </c>
      <c r="J40" s="47">
        <v>13</v>
      </c>
      <c r="K40" s="56">
        <f t="shared" ref="K40:L40" si="7">K12</f>
        <v>13</v>
      </c>
      <c r="L40" s="56">
        <f t="shared" si="7"/>
        <v>13</v>
      </c>
      <c r="M40" s="57"/>
      <c r="N40" s="57"/>
      <c r="O40" s="57"/>
      <c r="P40" s="49"/>
    </row>
    <row r="41" spans="1:16" ht="94.5" x14ac:dyDescent="0.25">
      <c r="A41" s="45">
        <v>34</v>
      </c>
      <c r="B41" s="55" t="s">
        <v>116</v>
      </c>
      <c r="C41" s="43" t="s">
        <v>122</v>
      </c>
      <c r="D41" s="43" t="str">
        <f t="shared" si="0"/>
        <v>Х</v>
      </c>
      <c r="E41" s="56" t="str">
        <f t="shared" si="0"/>
        <v xml:space="preserve">Нет </v>
      </c>
      <c r="F41" s="56" t="str">
        <f t="shared" si="0"/>
        <v xml:space="preserve">Нет </v>
      </c>
      <c r="G41" s="56" t="str">
        <f t="shared" ref="G41" si="8">G13</f>
        <v xml:space="preserve">Нет </v>
      </c>
      <c r="H41" s="56" t="str">
        <f t="shared" si="0"/>
        <v>Нет</v>
      </c>
      <c r="I41" s="47" t="s">
        <v>171</v>
      </c>
      <c r="J41" s="47" t="s">
        <v>170</v>
      </c>
      <c r="K41" s="56" t="str">
        <f t="shared" ref="K41:L41" si="9">K13</f>
        <v>Нет</v>
      </c>
      <c r="L41" s="56" t="str">
        <f t="shared" si="9"/>
        <v>Нет</v>
      </c>
      <c r="M41" s="56"/>
      <c r="N41" s="56"/>
      <c r="O41" s="57"/>
      <c r="P41" s="49"/>
    </row>
    <row r="42" spans="1:16" ht="31.5" x14ac:dyDescent="0.25">
      <c r="A42" s="45">
        <v>35</v>
      </c>
      <c r="B42" s="51" t="s">
        <v>119</v>
      </c>
      <c r="C42" s="43" t="s">
        <v>127</v>
      </c>
      <c r="D42" s="43"/>
      <c r="E42" s="56"/>
      <c r="F42" s="66"/>
      <c r="G42" s="56"/>
      <c r="H42" s="66"/>
      <c r="K42" s="56"/>
      <c r="L42" s="56"/>
      <c r="M42" s="57"/>
      <c r="N42" s="57"/>
      <c r="O42" s="57"/>
      <c r="P42" s="49"/>
    </row>
    <row r="43" spans="1:16" ht="94.5" x14ac:dyDescent="0.25">
      <c r="A43" s="45">
        <v>36</v>
      </c>
      <c r="B43" s="51" t="s">
        <v>190</v>
      </c>
      <c r="C43" s="62" t="s">
        <v>125</v>
      </c>
      <c r="D43" s="62">
        <f>D16</f>
        <v>0.1</v>
      </c>
      <c r="E43" s="66" t="str">
        <f>E14</f>
        <v>не более 10,0</v>
      </c>
      <c r="F43" s="66">
        <f t="shared" ref="F43:H43" si="10">F14</f>
        <v>2.0000000000000001E-4</v>
      </c>
      <c r="G43" s="66" t="str">
        <f t="shared" si="10"/>
        <v>не более 15,0</v>
      </c>
      <c r="H43" s="67">
        <f t="shared" si="10"/>
        <v>2.9999999999999997E-4</v>
      </c>
      <c r="I43" s="56" t="s">
        <v>260</v>
      </c>
      <c r="J43" s="59">
        <v>7.3000000000000001E-3</v>
      </c>
      <c r="K43" s="62" t="s">
        <v>261</v>
      </c>
      <c r="L43" s="62" t="s">
        <v>261</v>
      </c>
      <c r="M43" s="62"/>
      <c r="N43" s="43"/>
      <c r="O43" s="57"/>
      <c r="P43" s="49"/>
    </row>
    <row r="44" spans="1:16" ht="31.5" x14ac:dyDescent="0.25">
      <c r="A44" s="45">
        <v>37</v>
      </c>
      <c r="B44" s="51" t="s">
        <v>110</v>
      </c>
      <c r="C44" s="54" t="s">
        <v>122</v>
      </c>
      <c r="D44" s="43" t="s">
        <v>127</v>
      </c>
      <c r="E44" s="47" t="s">
        <v>171</v>
      </c>
      <c r="F44" s="47" t="s">
        <v>171</v>
      </c>
      <c r="G44" s="47" t="s">
        <v>171</v>
      </c>
      <c r="H44" s="47" t="s">
        <v>171</v>
      </c>
      <c r="I44" s="47" t="s">
        <v>171</v>
      </c>
      <c r="J44" s="47" t="s">
        <v>171</v>
      </c>
      <c r="K44" s="47" t="str">
        <f t="shared" ref="K44:L44" si="11">K13</f>
        <v>Нет</v>
      </c>
      <c r="L44" s="47" t="str">
        <f t="shared" si="11"/>
        <v>Нет</v>
      </c>
      <c r="M44" s="57"/>
      <c r="N44" s="57"/>
      <c r="O44" s="57"/>
      <c r="P44" s="49"/>
    </row>
    <row r="45" spans="1:16" ht="31.5" x14ac:dyDescent="0.25">
      <c r="A45" s="45">
        <v>38</v>
      </c>
      <c r="B45" s="51" t="s">
        <v>123</v>
      </c>
      <c r="C45" s="43" t="s">
        <v>127</v>
      </c>
      <c r="D45" s="43"/>
      <c r="E45" s="47"/>
      <c r="F45" s="47"/>
      <c r="G45" s="47"/>
      <c r="H45" s="47"/>
      <c r="K45" s="65"/>
      <c r="L45" s="65"/>
      <c r="M45" s="57"/>
      <c r="N45" s="57"/>
      <c r="O45" s="57"/>
      <c r="P45" s="49"/>
    </row>
    <row r="46" spans="1:16" ht="47.25" x14ac:dyDescent="0.25">
      <c r="A46" s="45">
        <v>39</v>
      </c>
      <c r="B46" s="55" t="s">
        <v>172</v>
      </c>
      <c r="C46" s="43" t="s">
        <v>125</v>
      </c>
      <c r="D46" s="43">
        <v>0.1</v>
      </c>
      <c r="E46" s="56" t="str">
        <f t="shared" ref="E46:F46" si="12">E16</f>
        <v>не менее 95,0</v>
      </c>
      <c r="F46" s="56">
        <f t="shared" si="12"/>
        <v>95.1</v>
      </c>
      <c r="G46" s="56" t="str">
        <f t="shared" ref="G46" si="13">G16</f>
        <v>не менее 95,0</v>
      </c>
      <c r="H46" s="56">
        <f>H16</f>
        <v>95</v>
      </c>
      <c r="I46" s="56" t="s">
        <v>130</v>
      </c>
      <c r="J46" s="47">
        <v>95.1</v>
      </c>
      <c r="K46" s="56" t="str">
        <f t="shared" ref="K46:L47" si="14">K16</f>
        <v>не менее 95,0</v>
      </c>
      <c r="L46" s="56" t="str">
        <f t="shared" si="14"/>
        <v>не менее 95,0</v>
      </c>
      <c r="M46" s="57"/>
      <c r="N46" s="57"/>
      <c r="O46" s="57"/>
      <c r="P46" s="49"/>
    </row>
    <row r="47" spans="1:16" ht="47.25" x14ac:dyDescent="0.25">
      <c r="A47" s="45">
        <v>40</v>
      </c>
      <c r="B47" s="51" t="s">
        <v>118</v>
      </c>
      <c r="C47" s="43" t="s">
        <v>125</v>
      </c>
      <c r="D47" s="43">
        <v>0.1</v>
      </c>
      <c r="E47" s="56" t="str">
        <f t="shared" ref="E47:F47" si="15">E17</f>
        <v>не менее 95,0</v>
      </c>
      <c r="F47" s="56">
        <f t="shared" si="15"/>
        <v>98.7</v>
      </c>
      <c r="G47" s="56" t="str">
        <f t="shared" ref="G47" si="16">G17</f>
        <v>не менее 95,0</v>
      </c>
      <c r="H47" s="56">
        <f t="shared" ref="H47" si="17">H17</f>
        <v>100</v>
      </c>
      <c r="I47" s="56" t="s">
        <v>130</v>
      </c>
      <c r="J47" s="47">
        <v>97.4</v>
      </c>
      <c r="K47" s="56" t="str">
        <f t="shared" si="14"/>
        <v>не менее 95,0</v>
      </c>
      <c r="L47" s="56" t="str">
        <f t="shared" si="14"/>
        <v>не менее 95,0</v>
      </c>
      <c r="M47" s="57"/>
      <c r="N47" s="57"/>
      <c r="O47" s="57"/>
      <c r="P47" s="49"/>
    </row>
    <row r="48" spans="1:16" ht="33.6" customHeight="1" x14ac:dyDescent="0.25">
      <c r="A48" s="45">
        <v>41</v>
      </c>
      <c r="B48" s="51" t="s">
        <v>112</v>
      </c>
      <c r="C48" s="43" t="s">
        <v>129</v>
      </c>
      <c r="D48" s="56" t="str">
        <f>D18</f>
        <v>Х</v>
      </c>
      <c r="E48" s="56" t="str">
        <f t="shared" ref="E48:F48" si="18">E18</f>
        <v>не менее 4,1</v>
      </c>
      <c r="F48" s="56">
        <f t="shared" si="18"/>
        <v>4</v>
      </c>
      <c r="G48" s="56" t="str">
        <f t="shared" ref="G48" si="19">G18</f>
        <v>не менее 4,1</v>
      </c>
      <c r="H48" s="56">
        <f t="shared" ref="H48" si="20">H18</f>
        <v>4</v>
      </c>
      <c r="I48" s="56" t="s">
        <v>237</v>
      </c>
      <c r="J48" s="47">
        <v>4</v>
      </c>
      <c r="K48" s="56" t="str">
        <f>K18</f>
        <v>не менее 4,2</v>
      </c>
      <c r="L48" s="56" t="str">
        <f>L18</f>
        <v>не менее 4,3</v>
      </c>
      <c r="M48" s="56"/>
      <c r="N48" s="56"/>
      <c r="O48" s="57"/>
      <c r="P48" s="49"/>
    </row>
    <row r="49" spans="1:16" ht="79.5" customHeight="1" x14ac:dyDescent="0.25">
      <c r="A49" s="45">
        <v>42</v>
      </c>
      <c r="B49" s="55" t="s">
        <v>162</v>
      </c>
      <c r="C49" s="43" t="s">
        <v>163</v>
      </c>
      <c r="D49" s="56" t="str">
        <f>D23</f>
        <v>Х</v>
      </c>
      <c r="E49" s="56" t="str">
        <f t="shared" ref="E49:F49" si="21">E23</f>
        <v xml:space="preserve">ДА </v>
      </c>
      <c r="F49" s="56" t="str">
        <f t="shared" si="21"/>
        <v>ДА</v>
      </c>
      <c r="G49" s="56" t="str">
        <f t="shared" ref="G49" si="22">G23</f>
        <v xml:space="preserve">ДА </v>
      </c>
      <c r="H49" s="56" t="str">
        <f t="shared" ref="H49" si="23">H23</f>
        <v>ДА</v>
      </c>
      <c r="I49" s="47">
        <v>1</v>
      </c>
      <c r="J49" s="47">
        <v>1</v>
      </c>
      <c r="K49" s="56" t="str">
        <f t="shared" ref="K49:L49" si="24">K23</f>
        <v>ДА</v>
      </c>
      <c r="L49" s="56" t="str">
        <f t="shared" si="24"/>
        <v>ДА</v>
      </c>
      <c r="M49" s="56"/>
      <c r="N49" s="56"/>
      <c r="O49" s="68"/>
      <c r="P49" s="49"/>
    </row>
    <row r="50" spans="1:16" ht="49.9" customHeight="1" x14ac:dyDescent="0.25">
      <c r="A50" s="45">
        <v>43</v>
      </c>
      <c r="B50" s="55" t="s">
        <v>207</v>
      </c>
      <c r="C50" s="43" t="s">
        <v>125</v>
      </c>
      <c r="D50" s="43">
        <f>D21</f>
        <v>0.1</v>
      </c>
      <c r="E50" s="56" t="str">
        <f t="shared" ref="E50:F50" si="25">E21</f>
        <v>не менее 95,0</v>
      </c>
      <c r="F50" s="56">
        <f t="shared" si="25"/>
        <v>100</v>
      </c>
      <c r="G50" s="56" t="str">
        <f t="shared" ref="G50" si="26">G21</f>
        <v>не менее 95,0</v>
      </c>
      <c r="H50" s="56">
        <f t="shared" ref="H50" si="27">H21</f>
        <v>50</v>
      </c>
      <c r="I50" s="60" t="s">
        <v>165</v>
      </c>
      <c r="J50" s="60" t="s">
        <v>165</v>
      </c>
      <c r="K50" s="62" t="str">
        <f t="shared" ref="K50:L50" si="28">K21</f>
        <v>не менее 95,0</v>
      </c>
      <c r="L50" s="62" t="str">
        <f t="shared" si="28"/>
        <v>не менее 95,0</v>
      </c>
      <c r="M50" s="62"/>
      <c r="N50" s="62"/>
      <c r="O50" s="57"/>
      <c r="P50" s="49"/>
    </row>
    <row r="51" spans="1:16" ht="67.900000000000006" customHeight="1" x14ac:dyDescent="0.25">
      <c r="A51" s="45">
        <v>44</v>
      </c>
      <c r="B51" s="55" t="s">
        <v>205</v>
      </c>
      <c r="C51" s="43" t="s">
        <v>125</v>
      </c>
      <c r="D51" s="43">
        <f>D22</f>
        <v>0.1</v>
      </c>
      <c r="E51" s="56" t="str">
        <f t="shared" ref="E51:F51" si="29">E22</f>
        <v>не менее 100,0</v>
      </c>
      <c r="F51" s="56">
        <f t="shared" si="29"/>
        <v>100</v>
      </c>
      <c r="G51" s="56" t="str">
        <f t="shared" ref="G51" si="30">G22</f>
        <v>не менее 100,0</v>
      </c>
      <c r="H51" s="56">
        <f t="shared" ref="H51" si="31">H22</f>
        <v>100</v>
      </c>
      <c r="I51" s="61" t="s">
        <v>130</v>
      </c>
      <c r="J51" s="47">
        <v>100</v>
      </c>
      <c r="K51" s="62" t="str">
        <f t="shared" ref="K51:L51" si="32">K22</f>
        <v>не менее 100,0</v>
      </c>
      <c r="L51" s="62" t="str">
        <f t="shared" si="32"/>
        <v>не менее 100,0</v>
      </c>
      <c r="M51" s="62"/>
      <c r="N51" s="62"/>
      <c r="O51" s="57"/>
      <c r="P51" s="49"/>
    </row>
    <row r="52" spans="1:16" ht="64.150000000000006" customHeight="1" x14ac:dyDescent="0.25">
      <c r="A52" s="45">
        <v>45</v>
      </c>
      <c r="B52" s="55" t="s">
        <v>162</v>
      </c>
      <c r="C52" s="43" t="s">
        <v>163</v>
      </c>
      <c r="D52" s="43" t="s">
        <v>127</v>
      </c>
      <c r="E52" s="47" t="str">
        <f t="shared" ref="E52:F52" si="33">E23</f>
        <v xml:space="preserve">ДА </v>
      </c>
      <c r="F52" s="47" t="str">
        <f t="shared" si="33"/>
        <v>ДА</v>
      </c>
      <c r="G52" s="47" t="str">
        <f t="shared" ref="G52" si="34">G23</f>
        <v xml:space="preserve">ДА </v>
      </c>
      <c r="H52" s="47" t="str">
        <f t="shared" ref="H52" si="35">H23</f>
        <v>ДА</v>
      </c>
      <c r="I52" s="56" t="s">
        <v>167</v>
      </c>
      <c r="J52" s="47">
        <v>100</v>
      </c>
      <c r="K52" s="47" t="str">
        <f t="shared" ref="K52:L52" si="36">K23</f>
        <v>ДА</v>
      </c>
      <c r="L52" s="47" t="str">
        <f t="shared" si="36"/>
        <v>ДА</v>
      </c>
      <c r="M52" s="47"/>
      <c r="N52" s="47"/>
      <c r="O52" s="57"/>
      <c r="P52" s="49"/>
    </row>
    <row r="53" spans="1:16" ht="34.15" customHeight="1" x14ac:dyDescent="0.25">
      <c r="A53" s="45">
        <v>46</v>
      </c>
      <c r="B53" s="55" t="s">
        <v>113</v>
      </c>
      <c r="C53" s="43" t="s">
        <v>124</v>
      </c>
      <c r="D53" s="43" t="s">
        <v>127</v>
      </c>
      <c r="E53" s="47">
        <v>1</v>
      </c>
      <c r="F53" s="47">
        <v>1</v>
      </c>
      <c r="G53" s="47">
        <v>1</v>
      </c>
      <c r="H53" s="47">
        <v>1</v>
      </c>
      <c r="I53" s="43" t="s">
        <v>166</v>
      </c>
      <c r="J53" s="47" t="s">
        <v>165</v>
      </c>
      <c r="K53" s="47">
        <v>1</v>
      </c>
      <c r="L53" s="47">
        <v>1</v>
      </c>
      <c r="M53" s="47"/>
      <c r="N53" s="47"/>
      <c r="O53" s="57"/>
      <c r="P53" s="49"/>
    </row>
    <row r="54" spans="1:16" ht="49.9" customHeight="1" x14ac:dyDescent="0.25">
      <c r="A54" s="45">
        <v>47</v>
      </c>
      <c r="B54" s="51" t="s">
        <v>206</v>
      </c>
      <c r="C54" s="43" t="s">
        <v>124</v>
      </c>
      <c r="D54" s="43">
        <v>0.1</v>
      </c>
      <c r="E54" s="56" t="s">
        <v>248</v>
      </c>
      <c r="F54" s="64">
        <f t="shared" ref="F54" si="37">F24</f>
        <v>16</v>
      </c>
      <c r="G54" s="56" t="s">
        <v>248</v>
      </c>
      <c r="H54" s="64">
        <f t="shared" ref="H54" si="38">H24</f>
        <v>2</v>
      </c>
      <c r="I54" s="56" t="s">
        <v>240</v>
      </c>
      <c r="J54" s="64">
        <v>2</v>
      </c>
      <c r="K54" s="56" t="str">
        <f t="shared" ref="K54:L54" si="39">K24</f>
        <v>не менее 10</v>
      </c>
      <c r="L54" s="56" t="str">
        <f t="shared" si="39"/>
        <v>не менее 10</v>
      </c>
      <c r="M54" s="56"/>
      <c r="N54" s="62"/>
      <c r="O54" s="62"/>
      <c r="P54" s="49"/>
    </row>
    <row r="55" spans="1:16" ht="46.9" customHeight="1" x14ac:dyDescent="0.25">
      <c r="A55" s="45">
        <v>48</v>
      </c>
      <c r="B55" s="51" t="s">
        <v>194</v>
      </c>
      <c r="C55" s="43" t="s">
        <v>163</v>
      </c>
      <c r="D55" s="43">
        <f t="shared" ref="D55" si="40">D24</f>
        <v>0.1</v>
      </c>
      <c r="E55" s="47" t="str">
        <f t="shared" ref="E55:F55" si="41">E25</f>
        <v xml:space="preserve">ДА </v>
      </c>
      <c r="F55" s="47" t="str">
        <f t="shared" si="41"/>
        <v xml:space="preserve">ДА </v>
      </c>
      <c r="G55" s="47" t="str">
        <f t="shared" ref="G55" si="42">G25</f>
        <v xml:space="preserve">ДА </v>
      </c>
      <c r="H55" s="47" t="str">
        <f t="shared" ref="H55" si="43">H25</f>
        <v xml:space="preserve">ДА </v>
      </c>
      <c r="I55" s="43" t="s">
        <v>166</v>
      </c>
      <c r="J55" s="43" t="s">
        <v>166</v>
      </c>
      <c r="K55" s="47" t="str">
        <f t="shared" ref="K55:L55" si="44">K25</f>
        <v xml:space="preserve">ДА </v>
      </c>
      <c r="L55" s="47" t="str">
        <f t="shared" si="44"/>
        <v xml:space="preserve">ДА </v>
      </c>
      <c r="M55" s="62"/>
      <c r="N55" s="62"/>
      <c r="O55" s="62"/>
    </row>
    <row r="57" spans="1:16" ht="15.75" x14ac:dyDescent="0.25">
      <c r="A57" s="23"/>
      <c r="B57" s="23"/>
      <c r="C57" s="69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6" ht="15.75" x14ac:dyDescent="0.25">
      <c r="A58" s="23"/>
      <c r="B58" s="23"/>
      <c r="C58" s="69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16" ht="18.75" x14ac:dyDescent="0.3">
      <c r="A59" s="37" t="s">
        <v>277</v>
      </c>
      <c r="B59" s="37"/>
      <c r="C59" s="38"/>
      <c r="D59" s="37"/>
      <c r="E59" s="37"/>
      <c r="F59" s="37"/>
      <c r="G59" s="37"/>
      <c r="H59" s="37"/>
      <c r="I59" s="31"/>
      <c r="J59" s="31"/>
      <c r="K59" s="31"/>
      <c r="L59" s="31"/>
      <c r="M59" s="39" t="s">
        <v>211</v>
      </c>
      <c r="N59" s="23"/>
      <c r="O59" s="25"/>
    </row>
    <row r="60" spans="1:16" x14ac:dyDescent="0.25">
      <c r="A60" s="23" t="s">
        <v>131</v>
      </c>
      <c r="B60" s="23"/>
      <c r="C60" s="48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5" spans="1:3" x14ac:dyDescent="0.25">
      <c r="A65" s="99" t="s">
        <v>278</v>
      </c>
      <c r="B65" s="99"/>
      <c r="C65" s="100"/>
    </row>
    <row r="66" spans="1:3" x14ac:dyDescent="0.25">
      <c r="A66" s="70" t="s">
        <v>212</v>
      </c>
      <c r="B66" s="70"/>
      <c r="C66" s="32"/>
    </row>
  </sheetData>
  <mergeCells count="18">
    <mergeCell ref="A65:C65"/>
    <mergeCell ref="M9:O9"/>
    <mergeCell ref="M7:O7"/>
    <mergeCell ref="A3:O3"/>
    <mergeCell ref="A4:A6"/>
    <mergeCell ref="B4:B6"/>
    <mergeCell ref="C4:C6"/>
    <mergeCell ref="D4:D6"/>
    <mergeCell ref="E4:F5"/>
    <mergeCell ref="M8:O8"/>
    <mergeCell ref="L1:O1"/>
    <mergeCell ref="L2:O2"/>
    <mergeCell ref="G5:H5"/>
    <mergeCell ref="I5:J5"/>
    <mergeCell ref="K4:L4"/>
    <mergeCell ref="M4:O6"/>
    <mergeCell ref="G4:J4"/>
    <mergeCell ref="B2:J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9"/>
  <sheetViews>
    <sheetView view="pageBreakPreview" topLeftCell="A130" zoomScale="60" zoomScaleNormal="84" workbookViewId="0">
      <selection activeCell="Q161" sqref="Q161"/>
    </sheetView>
  </sheetViews>
  <sheetFormatPr defaultColWidth="9.140625" defaultRowHeight="15" x14ac:dyDescent="0.25"/>
  <cols>
    <col min="1" max="1" width="6.140625" style="32" customWidth="1"/>
    <col min="2" max="2" width="17.7109375" style="32" customWidth="1"/>
    <col min="3" max="3" width="67.85546875" style="32" customWidth="1"/>
    <col min="4" max="4" width="45.7109375" style="32" customWidth="1"/>
    <col min="5" max="5" width="9.140625" style="32"/>
    <col min="6" max="6" width="11" style="32" bestFit="1" customWidth="1"/>
    <col min="7" max="7" width="15.85546875" style="32" customWidth="1"/>
    <col min="8" max="8" width="9.140625" style="32"/>
    <col min="9" max="9" width="12.7109375" style="32" bestFit="1" customWidth="1"/>
    <col min="10" max="10" width="13.42578125" style="32" customWidth="1"/>
    <col min="11" max="11" width="12.85546875" style="32" bestFit="1" customWidth="1"/>
    <col min="12" max="12" width="12.5703125" style="32" customWidth="1"/>
    <col min="13" max="13" width="15.5703125" style="32" customWidth="1"/>
    <col min="14" max="16" width="13.7109375" style="32" customWidth="1"/>
    <col min="17" max="17" width="15" style="32" customWidth="1"/>
    <col min="18" max="16384" width="9.140625" style="32"/>
  </cols>
  <sheetData>
    <row r="1" spans="1:17" ht="72.599999999999994" customHeight="1" x14ac:dyDescent="0.25">
      <c r="A1" s="177"/>
      <c r="B1" s="178" t="s">
        <v>276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7"/>
      <c r="N1" s="179" t="s">
        <v>31</v>
      </c>
      <c r="O1" s="179"/>
      <c r="P1" s="179"/>
      <c r="Q1" s="179"/>
    </row>
    <row r="2" spans="1:17" ht="75.75" customHeight="1" x14ac:dyDescent="0.3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</row>
    <row r="3" spans="1:17" ht="15.75" x14ac:dyDescent="0.25">
      <c r="A3" s="181" t="s">
        <v>0</v>
      </c>
      <c r="B3" s="181" t="s">
        <v>17</v>
      </c>
      <c r="C3" s="181" t="s">
        <v>18</v>
      </c>
      <c r="D3" s="181" t="s">
        <v>19</v>
      </c>
      <c r="E3" s="182" t="s">
        <v>20</v>
      </c>
      <c r="F3" s="183"/>
      <c r="G3" s="183"/>
      <c r="H3" s="184"/>
      <c r="I3" s="185" t="s">
        <v>21</v>
      </c>
      <c r="J3" s="186"/>
      <c r="K3" s="186"/>
      <c r="L3" s="186"/>
      <c r="M3" s="186"/>
      <c r="N3" s="186"/>
      <c r="O3" s="186"/>
      <c r="P3" s="187"/>
      <c r="Q3" s="181" t="s">
        <v>22</v>
      </c>
    </row>
    <row r="4" spans="1:17" ht="45.75" customHeight="1" x14ac:dyDescent="0.25">
      <c r="A4" s="188"/>
      <c r="B4" s="188"/>
      <c r="C4" s="188"/>
      <c r="D4" s="188"/>
      <c r="E4" s="189"/>
      <c r="F4" s="190"/>
      <c r="G4" s="190"/>
      <c r="H4" s="191"/>
      <c r="I4" s="182" t="s">
        <v>23</v>
      </c>
      <c r="J4" s="184"/>
      <c r="K4" s="192" t="s">
        <v>24</v>
      </c>
      <c r="L4" s="193"/>
      <c r="M4" s="193"/>
      <c r="N4" s="194"/>
      <c r="O4" s="182" t="s">
        <v>25</v>
      </c>
      <c r="P4" s="184"/>
      <c r="Q4" s="188"/>
    </row>
    <row r="5" spans="1:17" ht="42" customHeight="1" x14ac:dyDescent="0.25">
      <c r="A5" s="188"/>
      <c r="B5" s="188"/>
      <c r="C5" s="188"/>
      <c r="D5" s="188"/>
      <c r="E5" s="195" t="s">
        <v>19</v>
      </c>
      <c r="F5" s="195" t="s">
        <v>26</v>
      </c>
      <c r="G5" s="195" t="s">
        <v>154</v>
      </c>
      <c r="H5" s="195" t="s">
        <v>155</v>
      </c>
      <c r="I5" s="189"/>
      <c r="J5" s="191"/>
      <c r="K5" s="192" t="s">
        <v>8</v>
      </c>
      <c r="L5" s="194"/>
      <c r="M5" s="192" t="s">
        <v>9</v>
      </c>
      <c r="N5" s="194"/>
      <c r="O5" s="189"/>
      <c r="P5" s="191"/>
      <c r="Q5" s="188"/>
    </row>
    <row r="6" spans="1:17" ht="15.75" x14ac:dyDescent="0.25">
      <c r="A6" s="196"/>
      <c r="B6" s="196"/>
      <c r="C6" s="196"/>
      <c r="D6" s="196"/>
      <c r="E6" s="197"/>
      <c r="F6" s="197"/>
      <c r="G6" s="197"/>
      <c r="H6" s="197"/>
      <c r="I6" s="198" t="s">
        <v>10</v>
      </c>
      <c r="J6" s="198" t="s">
        <v>11</v>
      </c>
      <c r="K6" s="198" t="s">
        <v>10</v>
      </c>
      <c r="L6" s="198" t="s">
        <v>11</v>
      </c>
      <c r="M6" s="198" t="s">
        <v>10</v>
      </c>
      <c r="N6" s="198" t="s">
        <v>11</v>
      </c>
      <c r="O6" s="198" t="s">
        <v>12</v>
      </c>
      <c r="P6" s="198" t="s">
        <v>13</v>
      </c>
      <c r="Q6" s="196"/>
    </row>
    <row r="7" spans="1:17" ht="15.75" x14ac:dyDescent="0.25">
      <c r="A7" s="198">
        <v>1</v>
      </c>
      <c r="B7" s="198">
        <v>2</v>
      </c>
      <c r="C7" s="198">
        <v>3</v>
      </c>
      <c r="D7" s="198">
        <v>4</v>
      </c>
      <c r="E7" s="198">
        <v>5</v>
      </c>
      <c r="F7" s="198">
        <v>6</v>
      </c>
      <c r="G7" s="198">
        <v>7</v>
      </c>
      <c r="H7" s="198">
        <v>8</v>
      </c>
      <c r="I7" s="198">
        <v>9</v>
      </c>
      <c r="J7" s="198">
        <v>10</v>
      </c>
      <c r="K7" s="198">
        <v>11</v>
      </c>
      <c r="L7" s="198">
        <v>12</v>
      </c>
      <c r="M7" s="198">
        <v>13</v>
      </c>
      <c r="N7" s="198">
        <v>14</v>
      </c>
      <c r="O7" s="198">
        <v>15</v>
      </c>
      <c r="P7" s="198">
        <v>16</v>
      </c>
      <c r="Q7" s="198">
        <v>17</v>
      </c>
    </row>
    <row r="8" spans="1:17" ht="30" customHeight="1" x14ac:dyDescent="0.25">
      <c r="A8" s="199">
        <v>1</v>
      </c>
      <c r="B8" s="181" t="s">
        <v>27</v>
      </c>
      <c r="C8" s="200" t="s">
        <v>153</v>
      </c>
      <c r="D8" s="201" t="s">
        <v>28</v>
      </c>
      <c r="E8" s="202" t="s">
        <v>127</v>
      </c>
      <c r="F8" s="203" t="s">
        <v>127</v>
      </c>
      <c r="G8" s="203" t="s">
        <v>137</v>
      </c>
      <c r="H8" s="202" t="s">
        <v>127</v>
      </c>
      <c r="I8" s="204">
        <f t="shared" ref="I8:J8" si="0">I16+I30+I34</f>
        <v>226532.09999999998</v>
      </c>
      <c r="J8" s="204">
        <f t="shared" si="0"/>
        <v>226516.39999999997</v>
      </c>
      <c r="K8" s="205">
        <f>K16+K30+K34</f>
        <v>236732.80000000002</v>
      </c>
      <c r="L8" s="205">
        <f>L16+L30+L34</f>
        <v>129835.59999999999</v>
      </c>
      <c r="M8" s="205">
        <f t="shared" ref="M8:P8" si="1">M16+M30+M34</f>
        <v>291969.5</v>
      </c>
      <c r="N8" s="205">
        <f t="shared" si="1"/>
        <v>289552.19999999995</v>
      </c>
      <c r="O8" s="205">
        <f t="shared" si="1"/>
        <v>110018.6</v>
      </c>
      <c r="P8" s="205">
        <f t="shared" si="1"/>
        <v>110018.6</v>
      </c>
      <c r="Q8" s="201"/>
    </row>
    <row r="9" spans="1:17" ht="15.75" x14ac:dyDescent="0.25">
      <c r="A9" s="206"/>
      <c r="B9" s="188"/>
      <c r="C9" s="207"/>
      <c r="D9" s="201" t="s">
        <v>29</v>
      </c>
      <c r="E9" s="201"/>
      <c r="F9" s="202"/>
      <c r="G9" s="202"/>
      <c r="H9" s="201"/>
      <c r="I9" s="204">
        <f>I14+I15+I10+I13+I11+I12</f>
        <v>226532.09999999998</v>
      </c>
      <c r="J9" s="204">
        <f t="shared" ref="J9" si="2">J14+J15+J10+J13+J11+J12</f>
        <v>226516.39999999997</v>
      </c>
      <c r="K9" s="205">
        <f t="shared" ref="K9:N9" si="3">K14+K15+K10+K13+K11+K12</f>
        <v>236732.89999999997</v>
      </c>
      <c r="L9" s="205">
        <f t="shared" si="3"/>
        <v>129835.6</v>
      </c>
      <c r="M9" s="205">
        <f t="shared" si="3"/>
        <v>258673.00000000003</v>
      </c>
      <c r="N9" s="205">
        <f t="shared" si="3"/>
        <v>256255.7</v>
      </c>
      <c r="O9" s="205">
        <f t="shared" ref="O9:P9" si="4">O14+O15</f>
        <v>110018.6</v>
      </c>
      <c r="P9" s="205">
        <f t="shared" si="4"/>
        <v>110018.6</v>
      </c>
      <c r="Q9" s="201"/>
    </row>
    <row r="10" spans="1:17" ht="68.25" customHeight="1" x14ac:dyDescent="0.25">
      <c r="A10" s="206"/>
      <c r="B10" s="188"/>
      <c r="C10" s="207"/>
      <c r="D10" s="208" t="s">
        <v>179</v>
      </c>
      <c r="E10" s="209" t="s">
        <v>188</v>
      </c>
      <c r="F10" s="203" t="s">
        <v>127</v>
      </c>
      <c r="G10" s="203" t="s">
        <v>127</v>
      </c>
      <c r="H10" s="203" t="s">
        <v>127</v>
      </c>
      <c r="I10" s="204">
        <f>I36</f>
        <v>56503.7</v>
      </c>
      <c r="J10" s="204">
        <f t="shared" ref="J10" si="5">J36</f>
        <v>56503.7</v>
      </c>
      <c r="K10" s="205">
        <v>41837.699999999997</v>
      </c>
      <c r="L10" s="205">
        <v>27424.5</v>
      </c>
      <c r="M10" s="205">
        <f>M36</f>
        <v>60693.1</v>
      </c>
      <c r="N10" s="205">
        <f>N36</f>
        <v>60693.1</v>
      </c>
      <c r="O10" s="205">
        <v>0</v>
      </c>
      <c r="P10" s="205">
        <v>0</v>
      </c>
      <c r="Q10" s="201"/>
    </row>
    <row r="11" spans="1:17" ht="36.75" customHeight="1" x14ac:dyDescent="0.25">
      <c r="A11" s="206"/>
      <c r="B11" s="188"/>
      <c r="C11" s="207"/>
      <c r="D11" s="210" t="s">
        <v>221</v>
      </c>
      <c r="E11" s="211" t="s">
        <v>222</v>
      </c>
      <c r="F11" s="202" t="s">
        <v>127</v>
      </c>
      <c r="G11" s="202" t="s">
        <v>127</v>
      </c>
      <c r="H11" s="202" t="s">
        <v>127</v>
      </c>
      <c r="I11" s="204">
        <f>I37</f>
        <v>133.30000000000001</v>
      </c>
      <c r="J11" s="204">
        <f t="shared" ref="J11" si="6">J37</f>
        <v>133.30000000000001</v>
      </c>
      <c r="K11" s="205">
        <v>309</v>
      </c>
      <c r="L11" s="205">
        <v>98.3</v>
      </c>
      <c r="M11" s="205">
        <v>0</v>
      </c>
      <c r="N11" s="205">
        <v>0</v>
      </c>
      <c r="O11" s="205">
        <f>O37</f>
        <v>0</v>
      </c>
      <c r="P11" s="205">
        <f>P37</f>
        <v>0</v>
      </c>
      <c r="Q11" s="201"/>
    </row>
    <row r="12" spans="1:17" ht="36" customHeight="1" x14ac:dyDescent="0.25">
      <c r="A12" s="206"/>
      <c r="B12" s="188"/>
      <c r="C12" s="207"/>
      <c r="D12" s="210" t="s">
        <v>223</v>
      </c>
      <c r="E12" s="211" t="s">
        <v>224</v>
      </c>
      <c r="F12" s="202" t="s">
        <v>127</v>
      </c>
      <c r="G12" s="202" t="s">
        <v>127</v>
      </c>
      <c r="H12" s="202" t="s">
        <v>127</v>
      </c>
      <c r="I12" s="204">
        <f t="shared" ref="I12:J12" si="7">I38</f>
        <v>125.2</v>
      </c>
      <c r="J12" s="204">
        <f t="shared" si="7"/>
        <v>125.2</v>
      </c>
      <c r="K12" s="205">
        <v>309</v>
      </c>
      <c r="L12" s="205">
        <v>142.4</v>
      </c>
      <c r="M12" s="205">
        <v>0</v>
      </c>
      <c r="N12" s="205">
        <v>0</v>
      </c>
      <c r="O12" s="205">
        <f>O38</f>
        <v>0</v>
      </c>
      <c r="P12" s="205">
        <f>P38</f>
        <v>0</v>
      </c>
      <c r="Q12" s="201"/>
    </row>
    <row r="13" spans="1:17" ht="66.75" customHeight="1" x14ac:dyDescent="0.25">
      <c r="A13" s="206"/>
      <c r="B13" s="188"/>
      <c r="C13" s="207"/>
      <c r="D13" s="208" t="s">
        <v>174</v>
      </c>
      <c r="E13" s="209" t="s">
        <v>175</v>
      </c>
      <c r="F13" s="203" t="s">
        <v>127</v>
      </c>
      <c r="G13" s="203" t="s">
        <v>127</v>
      </c>
      <c r="H13" s="203" t="s">
        <v>127</v>
      </c>
      <c r="I13" s="204">
        <f t="shared" ref="I13:J13" si="8">I40</f>
        <v>26109.699999999997</v>
      </c>
      <c r="J13" s="204">
        <f t="shared" si="8"/>
        <v>26109.699999999997</v>
      </c>
      <c r="K13" s="205">
        <v>24594.5</v>
      </c>
      <c r="L13" s="205">
        <v>15808.3</v>
      </c>
      <c r="M13" s="205">
        <v>0</v>
      </c>
      <c r="N13" s="205">
        <v>0</v>
      </c>
      <c r="O13" s="205">
        <v>0</v>
      </c>
      <c r="P13" s="205">
        <v>0</v>
      </c>
      <c r="Q13" s="201"/>
    </row>
    <row r="14" spans="1:17" ht="31.5" x14ac:dyDescent="0.25">
      <c r="A14" s="206"/>
      <c r="B14" s="188"/>
      <c r="C14" s="207"/>
      <c r="D14" s="208" t="s">
        <v>142</v>
      </c>
      <c r="E14" s="203" t="s">
        <v>128</v>
      </c>
      <c r="F14" s="203" t="s">
        <v>127</v>
      </c>
      <c r="G14" s="203" t="s">
        <v>127</v>
      </c>
      <c r="H14" s="203" t="s">
        <v>127</v>
      </c>
      <c r="I14" s="204">
        <f>I18+I32+I42</f>
        <v>138958.9</v>
      </c>
      <c r="J14" s="204">
        <f>J18+J32+J42</f>
        <v>138943.19999999998</v>
      </c>
      <c r="K14" s="205">
        <v>161063.79999999999</v>
      </c>
      <c r="L14" s="205">
        <v>82315.8</v>
      </c>
      <c r="M14" s="205">
        <f>M18+M32+M42</f>
        <v>183272.40000000002</v>
      </c>
      <c r="N14" s="205">
        <f>N18+N32+N42</f>
        <v>180989</v>
      </c>
      <c r="O14" s="205">
        <v>110018.6</v>
      </c>
      <c r="P14" s="205">
        <v>110018.6</v>
      </c>
      <c r="Q14" s="201"/>
    </row>
    <row r="15" spans="1:17" ht="37.5" customHeight="1" x14ac:dyDescent="0.25">
      <c r="A15" s="212"/>
      <c r="B15" s="188"/>
      <c r="C15" s="207"/>
      <c r="D15" s="208" t="s">
        <v>185</v>
      </c>
      <c r="E15" s="203" t="s">
        <v>183</v>
      </c>
      <c r="F15" s="203" t="s">
        <v>127</v>
      </c>
      <c r="G15" s="203" t="s">
        <v>127</v>
      </c>
      <c r="H15" s="203" t="s">
        <v>127</v>
      </c>
      <c r="I15" s="204">
        <f t="shared" ref="I15:J15" si="9">I43</f>
        <v>4701.3</v>
      </c>
      <c r="J15" s="204">
        <f t="shared" si="9"/>
        <v>4701.3</v>
      </c>
      <c r="K15" s="205">
        <v>8618.9</v>
      </c>
      <c r="L15" s="205">
        <v>4046.3</v>
      </c>
      <c r="M15" s="205">
        <f t="shared" ref="M15:N15" si="10">M43</f>
        <v>14707.500000000002</v>
      </c>
      <c r="N15" s="205">
        <f t="shared" si="10"/>
        <v>14573.599999999999</v>
      </c>
      <c r="O15" s="205">
        <f>O43</f>
        <v>0</v>
      </c>
      <c r="P15" s="205">
        <f>P43</f>
        <v>0</v>
      </c>
      <c r="Q15" s="201"/>
    </row>
    <row r="16" spans="1:17" ht="23.25" customHeight="1" x14ac:dyDescent="0.25">
      <c r="A16" s="199">
        <v>2</v>
      </c>
      <c r="B16" s="199" t="s">
        <v>30</v>
      </c>
      <c r="C16" s="200" t="s">
        <v>156</v>
      </c>
      <c r="D16" s="201" t="s">
        <v>28</v>
      </c>
      <c r="E16" s="202" t="s">
        <v>127</v>
      </c>
      <c r="F16" s="202" t="s">
        <v>127</v>
      </c>
      <c r="G16" s="203" t="s">
        <v>138</v>
      </c>
      <c r="H16" s="202" t="s">
        <v>127</v>
      </c>
      <c r="I16" s="204">
        <f t="shared" ref="I16:N16" si="11">I17</f>
        <v>100787.5</v>
      </c>
      <c r="J16" s="204">
        <f t="shared" si="11"/>
        <v>100787.5</v>
      </c>
      <c r="K16" s="205">
        <f t="shared" si="11"/>
        <v>117118.20000000001</v>
      </c>
      <c r="L16" s="205">
        <f t="shared" si="11"/>
        <v>62866.5</v>
      </c>
      <c r="M16" s="205">
        <f t="shared" si="11"/>
        <v>135931.80000000002</v>
      </c>
      <c r="N16" s="205">
        <f t="shared" si="11"/>
        <v>134416.5</v>
      </c>
      <c r="O16" s="205">
        <f t="shared" ref="O16:P16" si="12">O17</f>
        <v>69619.600000000006</v>
      </c>
      <c r="P16" s="205">
        <f t="shared" si="12"/>
        <v>69619.600000000006</v>
      </c>
      <c r="Q16" s="201"/>
    </row>
    <row r="17" spans="1:17" ht="15.75" x14ac:dyDescent="0.25">
      <c r="A17" s="206"/>
      <c r="B17" s="206"/>
      <c r="C17" s="207"/>
      <c r="D17" s="201" t="s">
        <v>29</v>
      </c>
      <c r="E17" s="201"/>
      <c r="F17" s="202"/>
      <c r="G17" s="202"/>
      <c r="H17" s="201"/>
      <c r="I17" s="204">
        <f t="shared" ref="I17:P17" si="13">I18</f>
        <v>100787.5</v>
      </c>
      <c r="J17" s="204">
        <f t="shared" si="13"/>
        <v>100787.5</v>
      </c>
      <c r="K17" s="205">
        <f t="shared" si="13"/>
        <v>117118.20000000001</v>
      </c>
      <c r="L17" s="205">
        <f t="shared" si="13"/>
        <v>62866.5</v>
      </c>
      <c r="M17" s="205">
        <f t="shared" si="13"/>
        <v>135931.80000000002</v>
      </c>
      <c r="N17" s="205">
        <f t="shared" si="13"/>
        <v>134416.5</v>
      </c>
      <c r="O17" s="205">
        <f t="shared" si="13"/>
        <v>69619.600000000006</v>
      </c>
      <c r="P17" s="205">
        <f t="shared" si="13"/>
        <v>69619.600000000006</v>
      </c>
      <c r="Q17" s="201"/>
    </row>
    <row r="18" spans="1:17" ht="31.5" customHeight="1" x14ac:dyDescent="0.25">
      <c r="A18" s="212"/>
      <c r="B18" s="212"/>
      <c r="C18" s="213"/>
      <c r="D18" s="208" t="s">
        <v>142</v>
      </c>
      <c r="E18" s="203" t="s">
        <v>128</v>
      </c>
      <c r="F18" s="202" t="s">
        <v>127</v>
      </c>
      <c r="G18" s="202" t="s">
        <v>127</v>
      </c>
      <c r="H18" s="202" t="s">
        <v>127</v>
      </c>
      <c r="I18" s="204">
        <f>I19+I20+I21+I22+I26+I24+I28+I27</f>
        <v>100787.5</v>
      </c>
      <c r="J18" s="204">
        <f t="shared" ref="J18" si="14">J19+J20+J21+J22+J26+J24+J28+J27</f>
        <v>100787.5</v>
      </c>
      <c r="K18" s="205">
        <f>+K19+K20+K21+K22+K26+K24+K28+K27+K25+K23</f>
        <v>117118.20000000001</v>
      </c>
      <c r="L18" s="205">
        <f>+L19+L20+L21+L22+L26+L24+L28+L27+L25+L23</f>
        <v>62866.5</v>
      </c>
      <c r="M18" s="205">
        <f>M19+M20+M21+M22+M26+M24+M28+M27+M29+M23+M25</f>
        <v>135931.80000000002</v>
      </c>
      <c r="N18" s="205">
        <f>N19+N20+N21+N22+N26+N24+N28+N27+N29+N23+N25</f>
        <v>134416.5</v>
      </c>
      <c r="O18" s="205">
        <f>O19+O20+O21+O22+O26+O24+O28</f>
        <v>69619.600000000006</v>
      </c>
      <c r="P18" s="205">
        <f>P19+P20+P21+P22+P26+P24+P28</f>
        <v>69619.600000000006</v>
      </c>
      <c r="Q18" s="201"/>
    </row>
    <row r="19" spans="1:17" ht="42.75" customHeight="1" x14ac:dyDescent="0.25">
      <c r="A19" s="202">
        <v>3</v>
      </c>
      <c r="B19" s="202" t="s">
        <v>141</v>
      </c>
      <c r="C19" s="214" t="s">
        <v>213</v>
      </c>
      <c r="D19" s="208" t="s">
        <v>142</v>
      </c>
      <c r="E19" s="203" t="s">
        <v>128</v>
      </c>
      <c r="F19" s="202">
        <v>1401</v>
      </c>
      <c r="G19" s="203" t="s">
        <v>143</v>
      </c>
      <c r="H19" s="202">
        <v>511</v>
      </c>
      <c r="I19" s="204">
        <v>14816</v>
      </c>
      <c r="J19" s="204">
        <v>14816</v>
      </c>
      <c r="K19" s="205">
        <v>13559.6</v>
      </c>
      <c r="L19" s="205">
        <v>6780</v>
      </c>
      <c r="M19" s="205">
        <v>13559.6</v>
      </c>
      <c r="N19" s="205">
        <v>13559.6</v>
      </c>
      <c r="O19" s="205">
        <v>10847.7</v>
      </c>
      <c r="P19" s="205">
        <v>10847.7</v>
      </c>
      <c r="Q19" s="201"/>
    </row>
    <row r="20" spans="1:17" ht="31.5" customHeight="1" x14ac:dyDescent="0.25">
      <c r="A20" s="202">
        <v>4</v>
      </c>
      <c r="B20" s="202" t="s">
        <v>144</v>
      </c>
      <c r="C20" s="214" t="s">
        <v>233</v>
      </c>
      <c r="D20" s="208" t="s">
        <v>142</v>
      </c>
      <c r="E20" s="203" t="s">
        <v>128</v>
      </c>
      <c r="F20" s="202">
        <v>1403</v>
      </c>
      <c r="G20" s="203" t="s">
        <v>242</v>
      </c>
      <c r="H20" s="202">
        <v>540</v>
      </c>
      <c r="I20" s="204">
        <v>1260.3</v>
      </c>
      <c r="J20" s="204">
        <v>1260.3</v>
      </c>
      <c r="K20" s="205">
        <v>792.3</v>
      </c>
      <c r="L20" s="205">
        <v>792.3</v>
      </c>
      <c r="M20" s="205">
        <v>792.3</v>
      </c>
      <c r="N20" s="205">
        <v>792.3</v>
      </c>
      <c r="O20" s="205">
        <v>0</v>
      </c>
      <c r="P20" s="205">
        <v>0</v>
      </c>
      <c r="Q20" s="201"/>
    </row>
    <row r="21" spans="1:17" ht="37.5" customHeight="1" x14ac:dyDescent="0.25">
      <c r="A21" s="202">
        <v>5</v>
      </c>
      <c r="B21" s="202" t="s">
        <v>146</v>
      </c>
      <c r="C21" s="214" t="s">
        <v>214</v>
      </c>
      <c r="D21" s="208" t="s">
        <v>142</v>
      </c>
      <c r="E21" s="203" t="s">
        <v>128</v>
      </c>
      <c r="F21" s="202">
        <v>1401</v>
      </c>
      <c r="G21" s="203" t="s">
        <v>145</v>
      </c>
      <c r="H21" s="202">
        <v>511</v>
      </c>
      <c r="I21" s="204">
        <v>33194.400000000001</v>
      </c>
      <c r="J21" s="204">
        <v>33194.400000000001</v>
      </c>
      <c r="K21" s="205">
        <v>26337</v>
      </c>
      <c r="L21" s="205">
        <v>18612.400000000001</v>
      </c>
      <c r="M21" s="205">
        <v>26337</v>
      </c>
      <c r="N21" s="205">
        <v>26337</v>
      </c>
      <c r="O21" s="205">
        <v>21069.599999999999</v>
      </c>
      <c r="P21" s="205">
        <v>21069.599999999999</v>
      </c>
      <c r="Q21" s="201"/>
    </row>
    <row r="22" spans="1:17" ht="31.5" x14ac:dyDescent="0.25">
      <c r="A22" s="215">
        <v>6</v>
      </c>
      <c r="B22" s="216" t="s">
        <v>147</v>
      </c>
      <c r="C22" s="217" t="s">
        <v>215</v>
      </c>
      <c r="D22" s="210" t="s">
        <v>142</v>
      </c>
      <c r="E22" s="211" t="s">
        <v>128</v>
      </c>
      <c r="F22" s="216">
        <v>1403</v>
      </c>
      <c r="G22" s="211" t="s">
        <v>148</v>
      </c>
      <c r="H22" s="216">
        <v>540</v>
      </c>
      <c r="I22" s="218">
        <v>41163.5</v>
      </c>
      <c r="J22" s="218">
        <v>41163.5</v>
      </c>
      <c r="K22" s="219">
        <v>58329.8</v>
      </c>
      <c r="L22" s="205">
        <v>26397.3</v>
      </c>
      <c r="M22" s="205">
        <v>62798.7</v>
      </c>
      <c r="N22" s="205">
        <v>61431.1</v>
      </c>
      <c r="O22" s="205">
        <v>37702.300000000003</v>
      </c>
      <c r="P22" s="205">
        <v>37702.300000000003</v>
      </c>
      <c r="Q22" s="201"/>
    </row>
    <row r="23" spans="1:17" ht="31.5" x14ac:dyDescent="0.25">
      <c r="A23" s="202">
        <v>7</v>
      </c>
      <c r="B23" s="202" t="s">
        <v>247</v>
      </c>
      <c r="C23" s="214" t="s">
        <v>256</v>
      </c>
      <c r="D23" s="210" t="s">
        <v>142</v>
      </c>
      <c r="E23" s="203" t="s">
        <v>128</v>
      </c>
      <c r="F23" s="202">
        <v>1403</v>
      </c>
      <c r="G23" s="203" t="s">
        <v>255</v>
      </c>
      <c r="H23" s="202">
        <v>540</v>
      </c>
      <c r="I23" s="220">
        <v>0</v>
      </c>
      <c r="J23" s="220">
        <v>0</v>
      </c>
      <c r="K23" s="205">
        <v>3230.2</v>
      </c>
      <c r="L23" s="205">
        <v>1345.9</v>
      </c>
      <c r="M23" s="205">
        <v>3230.2</v>
      </c>
      <c r="N23" s="205">
        <v>3082.5</v>
      </c>
      <c r="O23" s="205">
        <v>0</v>
      </c>
      <c r="P23" s="205">
        <v>0</v>
      </c>
      <c r="Q23" s="201"/>
    </row>
    <row r="24" spans="1:17" ht="45.75" customHeight="1" x14ac:dyDescent="0.25">
      <c r="A24" s="202">
        <v>8</v>
      </c>
      <c r="B24" s="202" t="s">
        <v>168</v>
      </c>
      <c r="C24" s="214" t="s">
        <v>243</v>
      </c>
      <c r="D24" s="208" t="s">
        <v>142</v>
      </c>
      <c r="E24" s="203" t="s">
        <v>128</v>
      </c>
      <c r="F24" s="202">
        <v>1403</v>
      </c>
      <c r="G24" s="203" t="s">
        <v>216</v>
      </c>
      <c r="H24" s="202">
        <v>540</v>
      </c>
      <c r="I24" s="220">
        <v>9764.2999999999993</v>
      </c>
      <c r="J24" s="220">
        <v>9764.2999999999993</v>
      </c>
      <c r="K24" s="205">
        <v>0</v>
      </c>
      <c r="L24" s="205">
        <v>0</v>
      </c>
      <c r="M24" s="205">
        <v>0</v>
      </c>
      <c r="N24" s="205">
        <v>0</v>
      </c>
      <c r="O24" s="205">
        <v>0</v>
      </c>
      <c r="P24" s="205">
        <v>0</v>
      </c>
      <c r="Q24" s="201"/>
    </row>
    <row r="25" spans="1:17" ht="50.25" customHeight="1" x14ac:dyDescent="0.25">
      <c r="A25" s="202">
        <v>9</v>
      </c>
      <c r="B25" s="202" t="s">
        <v>169</v>
      </c>
      <c r="C25" s="214" t="s">
        <v>243</v>
      </c>
      <c r="D25" s="208" t="s">
        <v>142</v>
      </c>
      <c r="E25" s="203" t="s">
        <v>128</v>
      </c>
      <c r="F25" s="202">
        <v>1403</v>
      </c>
      <c r="G25" s="203" t="s">
        <v>252</v>
      </c>
      <c r="H25" s="202">
        <v>540</v>
      </c>
      <c r="I25" s="220">
        <v>0</v>
      </c>
      <c r="J25" s="220">
        <v>0</v>
      </c>
      <c r="K25" s="205">
        <v>8613</v>
      </c>
      <c r="L25" s="205">
        <v>5742</v>
      </c>
      <c r="M25" s="205">
        <v>10805.9</v>
      </c>
      <c r="N25" s="205">
        <v>10805.9</v>
      </c>
      <c r="O25" s="205">
        <v>0</v>
      </c>
      <c r="P25" s="205">
        <v>0</v>
      </c>
      <c r="Q25" s="201"/>
    </row>
    <row r="26" spans="1:17" ht="45.75" customHeight="1" x14ac:dyDescent="0.25">
      <c r="A26" s="202">
        <v>10</v>
      </c>
      <c r="B26" s="202" t="s">
        <v>208</v>
      </c>
      <c r="C26" s="214" t="s">
        <v>244</v>
      </c>
      <c r="D26" s="208" t="s">
        <v>142</v>
      </c>
      <c r="E26" s="203" t="s">
        <v>128</v>
      </c>
      <c r="F26" s="202">
        <v>1403</v>
      </c>
      <c r="G26" s="203" t="s">
        <v>245</v>
      </c>
      <c r="H26" s="202">
        <v>540</v>
      </c>
      <c r="I26" s="220">
        <v>544</v>
      </c>
      <c r="J26" s="220">
        <v>544</v>
      </c>
      <c r="K26" s="205">
        <v>0</v>
      </c>
      <c r="L26" s="205">
        <v>0</v>
      </c>
      <c r="M26" s="205">
        <v>0</v>
      </c>
      <c r="N26" s="205">
        <v>0</v>
      </c>
      <c r="O26" s="205">
        <v>0</v>
      </c>
      <c r="P26" s="205">
        <v>0</v>
      </c>
      <c r="Q26" s="201"/>
    </row>
    <row r="27" spans="1:17" ht="38.25" customHeight="1" x14ac:dyDescent="0.25">
      <c r="A27" s="202">
        <v>11</v>
      </c>
      <c r="B27" s="202" t="s">
        <v>209</v>
      </c>
      <c r="C27" s="214" t="s">
        <v>232</v>
      </c>
      <c r="D27" s="208" t="s">
        <v>142</v>
      </c>
      <c r="E27" s="203" t="s">
        <v>128</v>
      </c>
      <c r="F27" s="202">
        <v>1403</v>
      </c>
      <c r="G27" s="203" t="s">
        <v>241</v>
      </c>
      <c r="H27" s="202">
        <v>540</v>
      </c>
      <c r="I27" s="220">
        <v>45</v>
      </c>
      <c r="J27" s="220">
        <v>45</v>
      </c>
      <c r="K27" s="205">
        <v>140.19999999999999</v>
      </c>
      <c r="L27" s="205">
        <v>140.19999999999999</v>
      </c>
      <c r="M27" s="205">
        <v>140.19999999999999</v>
      </c>
      <c r="N27" s="205">
        <v>140.19999999999999</v>
      </c>
      <c r="O27" s="205">
        <v>0</v>
      </c>
      <c r="P27" s="205">
        <v>0</v>
      </c>
      <c r="Q27" s="201"/>
    </row>
    <row r="28" spans="1:17" ht="51" customHeight="1" x14ac:dyDescent="0.25">
      <c r="A28" s="202">
        <v>12</v>
      </c>
      <c r="B28" s="202" t="s">
        <v>218</v>
      </c>
      <c r="C28" s="214" t="s">
        <v>254</v>
      </c>
      <c r="D28" s="208" t="s">
        <v>142</v>
      </c>
      <c r="E28" s="203" t="s">
        <v>128</v>
      </c>
      <c r="F28" s="202">
        <v>1403</v>
      </c>
      <c r="G28" s="203" t="s">
        <v>253</v>
      </c>
      <c r="H28" s="202">
        <v>540</v>
      </c>
      <c r="I28" s="220">
        <v>0</v>
      </c>
      <c r="J28" s="220">
        <v>0</v>
      </c>
      <c r="K28" s="205">
        <v>6116.1</v>
      </c>
      <c r="L28" s="205">
        <v>3056.4</v>
      </c>
      <c r="M28" s="205">
        <v>6116.1</v>
      </c>
      <c r="N28" s="205">
        <v>6116.1</v>
      </c>
      <c r="O28" s="205">
        <v>0</v>
      </c>
      <c r="P28" s="205">
        <v>0</v>
      </c>
      <c r="Q28" s="201"/>
    </row>
    <row r="29" spans="1:17" ht="51" customHeight="1" x14ac:dyDescent="0.25">
      <c r="A29" s="216"/>
      <c r="B29" s="202" t="s">
        <v>268</v>
      </c>
      <c r="C29" s="221" t="s">
        <v>267</v>
      </c>
      <c r="D29" s="208" t="s">
        <v>142</v>
      </c>
      <c r="E29" s="203" t="s">
        <v>128</v>
      </c>
      <c r="F29" s="202">
        <v>1403</v>
      </c>
      <c r="G29" s="203" t="s">
        <v>269</v>
      </c>
      <c r="H29" s="202">
        <v>540</v>
      </c>
      <c r="I29" s="220"/>
      <c r="J29" s="220"/>
      <c r="K29" s="205"/>
      <c r="L29" s="205"/>
      <c r="M29" s="205">
        <v>12151.8</v>
      </c>
      <c r="N29" s="205">
        <v>12151.8</v>
      </c>
      <c r="O29" s="205">
        <v>0</v>
      </c>
      <c r="P29" s="205">
        <v>0</v>
      </c>
      <c r="Q29" s="201"/>
    </row>
    <row r="30" spans="1:17" ht="21" customHeight="1" x14ac:dyDescent="0.25">
      <c r="A30" s="199">
        <v>13</v>
      </c>
      <c r="B30" s="199" t="s">
        <v>117</v>
      </c>
      <c r="C30" s="200" t="s">
        <v>157</v>
      </c>
      <c r="D30" s="201" t="s">
        <v>28</v>
      </c>
      <c r="E30" s="202" t="s">
        <v>127</v>
      </c>
      <c r="F30" s="202" t="s">
        <v>127</v>
      </c>
      <c r="G30" s="203" t="s">
        <v>139</v>
      </c>
      <c r="H30" s="202" t="s">
        <v>127</v>
      </c>
      <c r="I30" s="220">
        <f t="shared" ref="I30:J30" si="15">I31</f>
        <v>2.4</v>
      </c>
      <c r="J30" s="220">
        <f t="shared" si="15"/>
        <v>2.4</v>
      </c>
      <c r="K30" s="205">
        <f>K31</f>
        <v>30.3</v>
      </c>
      <c r="L30" s="205">
        <f>L31</f>
        <v>0</v>
      </c>
      <c r="M30" s="205">
        <f t="shared" ref="M30:N30" si="16">M31</f>
        <v>10.4</v>
      </c>
      <c r="N30" s="205">
        <f t="shared" si="16"/>
        <v>10.4</v>
      </c>
      <c r="O30" s="205">
        <f t="shared" ref="O30:P30" si="17">O31</f>
        <v>20.8</v>
      </c>
      <c r="P30" s="205">
        <f t="shared" si="17"/>
        <v>20.8</v>
      </c>
      <c r="Q30" s="201"/>
    </row>
    <row r="31" spans="1:17" ht="15.75" x14ac:dyDescent="0.25">
      <c r="A31" s="206"/>
      <c r="B31" s="206"/>
      <c r="C31" s="207"/>
      <c r="D31" s="201" t="s">
        <v>29</v>
      </c>
      <c r="E31" s="202"/>
      <c r="F31" s="202"/>
      <c r="G31" s="202"/>
      <c r="H31" s="201"/>
      <c r="I31" s="220">
        <f>I33</f>
        <v>2.4</v>
      </c>
      <c r="J31" s="220">
        <f t="shared" ref="J31" si="18">J33</f>
        <v>2.4</v>
      </c>
      <c r="K31" s="205">
        <f t="shared" ref="K31:P31" si="19">K33</f>
        <v>30.3</v>
      </c>
      <c r="L31" s="205">
        <f t="shared" si="19"/>
        <v>0</v>
      </c>
      <c r="M31" s="205">
        <f>M33</f>
        <v>10.4</v>
      </c>
      <c r="N31" s="205">
        <f t="shared" si="19"/>
        <v>10.4</v>
      </c>
      <c r="O31" s="205">
        <f t="shared" si="19"/>
        <v>20.8</v>
      </c>
      <c r="P31" s="205">
        <f t="shared" si="19"/>
        <v>20.8</v>
      </c>
      <c r="Q31" s="201"/>
    </row>
    <row r="32" spans="1:17" ht="37.5" customHeight="1" x14ac:dyDescent="0.25">
      <c r="A32" s="212"/>
      <c r="B32" s="212"/>
      <c r="C32" s="213"/>
      <c r="D32" s="208" t="s">
        <v>142</v>
      </c>
      <c r="E32" s="203" t="s">
        <v>128</v>
      </c>
      <c r="F32" s="202" t="s">
        <v>127</v>
      </c>
      <c r="G32" s="202" t="s">
        <v>127</v>
      </c>
      <c r="H32" s="202" t="s">
        <v>127</v>
      </c>
      <c r="I32" s="220">
        <v>2.4</v>
      </c>
      <c r="J32" s="220">
        <v>2.4</v>
      </c>
      <c r="K32" s="205">
        <f t="shared" ref="K32:P32" si="20">K33</f>
        <v>30.3</v>
      </c>
      <c r="L32" s="205">
        <f t="shared" si="20"/>
        <v>0</v>
      </c>
      <c r="M32" s="205">
        <v>0</v>
      </c>
      <c r="N32" s="205">
        <v>0</v>
      </c>
      <c r="O32" s="205">
        <f t="shared" si="20"/>
        <v>20.8</v>
      </c>
      <c r="P32" s="205">
        <f t="shared" si="20"/>
        <v>20.8</v>
      </c>
      <c r="Q32" s="201"/>
    </row>
    <row r="33" spans="1:17" ht="38.25" customHeight="1" x14ac:dyDescent="0.25">
      <c r="A33" s="215">
        <v>14</v>
      </c>
      <c r="B33" s="215" t="s">
        <v>141</v>
      </c>
      <c r="C33" s="217" t="s">
        <v>219</v>
      </c>
      <c r="D33" s="208" t="s">
        <v>142</v>
      </c>
      <c r="E33" s="203" t="s">
        <v>128</v>
      </c>
      <c r="F33" s="202">
        <v>1301</v>
      </c>
      <c r="G33" s="203" t="s">
        <v>151</v>
      </c>
      <c r="H33" s="202">
        <v>730</v>
      </c>
      <c r="I33" s="220">
        <v>2.4</v>
      </c>
      <c r="J33" s="220">
        <v>2.4</v>
      </c>
      <c r="K33" s="205">
        <v>30.3</v>
      </c>
      <c r="L33" s="205">
        <v>0</v>
      </c>
      <c r="M33" s="205">
        <v>10.4</v>
      </c>
      <c r="N33" s="205">
        <v>10.4</v>
      </c>
      <c r="O33" s="205">
        <v>20.8</v>
      </c>
      <c r="P33" s="205">
        <v>20.8</v>
      </c>
      <c r="Q33" s="201"/>
    </row>
    <row r="34" spans="1:17" ht="27" customHeight="1" x14ac:dyDescent="0.25">
      <c r="A34" s="199">
        <v>15</v>
      </c>
      <c r="B34" s="199" t="s">
        <v>103</v>
      </c>
      <c r="C34" s="181" t="s">
        <v>160</v>
      </c>
      <c r="D34" s="201" t="s">
        <v>28</v>
      </c>
      <c r="E34" s="202" t="s">
        <v>127</v>
      </c>
      <c r="F34" s="202" t="s">
        <v>127</v>
      </c>
      <c r="G34" s="203" t="s">
        <v>140</v>
      </c>
      <c r="H34" s="202" t="s">
        <v>127</v>
      </c>
      <c r="I34" s="220">
        <f t="shared" ref="I34:J34" si="21">I35</f>
        <v>125742.2</v>
      </c>
      <c r="J34" s="220">
        <f t="shared" si="21"/>
        <v>125726.49999999999</v>
      </c>
      <c r="K34" s="205">
        <f>K35</f>
        <v>119584.3</v>
      </c>
      <c r="L34" s="205">
        <f>L35</f>
        <v>66969.099999999991</v>
      </c>
      <c r="M34" s="205">
        <f t="shared" ref="M34:N34" si="22">M35</f>
        <v>156027.29999999999</v>
      </c>
      <c r="N34" s="205">
        <f t="shared" si="22"/>
        <v>155125.29999999999</v>
      </c>
      <c r="O34" s="205">
        <f t="shared" ref="O34:P34" si="23">O35</f>
        <v>40378.199999999997</v>
      </c>
      <c r="P34" s="205">
        <f t="shared" si="23"/>
        <v>40378.199999999997</v>
      </c>
      <c r="Q34" s="204"/>
    </row>
    <row r="35" spans="1:17" ht="15.75" x14ac:dyDescent="0.25">
      <c r="A35" s="206"/>
      <c r="B35" s="206"/>
      <c r="C35" s="188"/>
      <c r="D35" s="201" t="s">
        <v>29</v>
      </c>
      <c r="E35" s="202"/>
      <c r="F35" s="202"/>
      <c r="G35" s="202"/>
      <c r="H35" s="201"/>
      <c r="I35" s="220">
        <f>I42+I43+I40+I36+I37+I38</f>
        <v>125742.2</v>
      </c>
      <c r="J35" s="220">
        <f t="shared" ref="J35" si="24">J42+J43+J40+J36+J37+J38</f>
        <v>125726.49999999999</v>
      </c>
      <c r="K35" s="205">
        <f>K42+K43+K40+K36+K37+K38</f>
        <v>119584.3</v>
      </c>
      <c r="L35" s="205">
        <f>L42+L43+L40+L36+L37+L38</f>
        <v>66969.099999999991</v>
      </c>
      <c r="M35" s="205">
        <f>M42+M43+M40+M36+M37+M38+M39+M41+M44+M45</f>
        <v>156027.29999999999</v>
      </c>
      <c r="N35" s="205">
        <f>N42+N43+N40+N36+N37+N38+N39+N41+N44+N45</f>
        <v>155125.29999999999</v>
      </c>
      <c r="O35" s="205">
        <f t="shared" ref="O35:P35" si="25">O42+O43+O40+O36+O37+O38</f>
        <v>40378.199999999997</v>
      </c>
      <c r="P35" s="205">
        <f t="shared" si="25"/>
        <v>40378.199999999997</v>
      </c>
      <c r="Q35" s="204"/>
    </row>
    <row r="36" spans="1:17" ht="62.25" customHeight="1" x14ac:dyDescent="0.25">
      <c r="A36" s="206"/>
      <c r="B36" s="206"/>
      <c r="C36" s="188"/>
      <c r="D36" s="208" t="s">
        <v>179</v>
      </c>
      <c r="E36" s="203" t="s">
        <v>188</v>
      </c>
      <c r="F36" s="202" t="s">
        <v>127</v>
      </c>
      <c r="G36" s="202" t="s">
        <v>127</v>
      </c>
      <c r="H36" s="202" t="s">
        <v>127</v>
      </c>
      <c r="I36" s="220">
        <f>I46+I48+I50+I51+I140+I47+I49+I127</f>
        <v>56503.7</v>
      </c>
      <c r="J36" s="220">
        <f>J46+J48+J50+J51+J140+J47+J49+J127</f>
        <v>56503.7</v>
      </c>
      <c r="K36" s="205">
        <v>41837.699999999997</v>
      </c>
      <c r="L36" s="205">
        <v>27424.5</v>
      </c>
      <c r="M36" s="205">
        <f>M46+M48+M50+M51+M140+M47+M49+M127+M75+M76+M77+M78+M79+M80</f>
        <v>60693.1</v>
      </c>
      <c r="N36" s="205">
        <f>N46+N48+N50+N51+N140+N47+N49+N127+N75+N76+N77+N78+N79+N80</f>
        <v>60693.1</v>
      </c>
      <c r="O36" s="205">
        <f>O46+O48+O50+O51+O140+O47+O49</f>
        <v>0</v>
      </c>
      <c r="P36" s="205">
        <f>P46+P48+P50+P51+P140+P47+P49</f>
        <v>0</v>
      </c>
      <c r="Q36" s="204"/>
    </row>
    <row r="37" spans="1:17" ht="15.75" customHeight="1" x14ac:dyDescent="0.25">
      <c r="A37" s="206"/>
      <c r="B37" s="206"/>
      <c r="C37" s="188"/>
      <c r="D37" s="210" t="s">
        <v>221</v>
      </c>
      <c r="E37" s="211" t="s">
        <v>222</v>
      </c>
      <c r="F37" s="202" t="s">
        <v>127</v>
      </c>
      <c r="G37" s="202" t="s">
        <v>127</v>
      </c>
      <c r="H37" s="202" t="s">
        <v>127</v>
      </c>
      <c r="I37" s="220">
        <f>I52+I53</f>
        <v>133.30000000000001</v>
      </c>
      <c r="J37" s="220">
        <f>J52+J53</f>
        <v>133.30000000000001</v>
      </c>
      <c r="K37" s="205">
        <v>309</v>
      </c>
      <c r="L37" s="205">
        <v>98.3</v>
      </c>
      <c r="M37" s="205">
        <f>M52+M53+M81+M82+M111+M112+M131+M132</f>
        <v>389.2</v>
      </c>
      <c r="N37" s="205">
        <f>N52+N53+N81+N82+N111+N112+N131+N132</f>
        <v>389.2</v>
      </c>
      <c r="O37" s="205">
        <v>0</v>
      </c>
      <c r="P37" s="205">
        <v>0</v>
      </c>
      <c r="Q37" s="204"/>
    </row>
    <row r="38" spans="1:17" ht="15.75" customHeight="1" x14ac:dyDescent="0.25">
      <c r="A38" s="206"/>
      <c r="B38" s="206"/>
      <c r="C38" s="188"/>
      <c r="D38" s="210" t="s">
        <v>223</v>
      </c>
      <c r="E38" s="211" t="s">
        <v>224</v>
      </c>
      <c r="F38" s="202" t="s">
        <v>127</v>
      </c>
      <c r="G38" s="202" t="s">
        <v>127</v>
      </c>
      <c r="H38" s="202" t="s">
        <v>127</v>
      </c>
      <c r="I38" s="220">
        <f>I54+I55</f>
        <v>125.2</v>
      </c>
      <c r="J38" s="220">
        <f t="shared" ref="J38" si="26">J54+J55</f>
        <v>125.2</v>
      </c>
      <c r="K38" s="205">
        <f>K54+K55+K83+K84+K113+K114</f>
        <v>308.90000000000003</v>
      </c>
      <c r="L38" s="205">
        <f>L54+L55+L83+L84+L113+L114</f>
        <v>142.4</v>
      </c>
      <c r="M38" s="205">
        <f>M54+M55+M83+M84+M113+M114</f>
        <v>277.39999999999998</v>
      </c>
      <c r="N38" s="205">
        <f>N54+N55+N83+N84+N113+N114</f>
        <v>277.39999999999998</v>
      </c>
      <c r="O38" s="205">
        <f>O54+O55</f>
        <v>0</v>
      </c>
      <c r="P38" s="205">
        <f>P54+P55</f>
        <v>0</v>
      </c>
      <c r="Q38" s="204"/>
    </row>
    <row r="39" spans="1:17" ht="15.75" customHeight="1" x14ac:dyDescent="0.25">
      <c r="A39" s="206"/>
      <c r="B39" s="206"/>
      <c r="C39" s="188"/>
      <c r="D39" s="210" t="s">
        <v>263</v>
      </c>
      <c r="E39" s="211" t="s">
        <v>264</v>
      </c>
      <c r="F39" s="202" t="s">
        <v>127</v>
      </c>
      <c r="G39" s="202" t="s">
        <v>127</v>
      </c>
      <c r="H39" s="202" t="s">
        <v>127</v>
      </c>
      <c r="I39" s="220"/>
      <c r="J39" s="220"/>
      <c r="K39" s="205"/>
      <c r="L39" s="205"/>
      <c r="M39" s="205">
        <f>M85+M86+M115+M116+M133+M134</f>
        <v>245.3</v>
      </c>
      <c r="N39" s="205">
        <f>N85+N86+N115+N116+N133+N134</f>
        <v>245.3</v>
      </c>
      <c r="O39" s="205"/>
      <c r="P39" s="205"/>
      <c r="Q39" s="204"/>
    </row>
    <row r="40" spans="1:17" ht="66.75" customHeight="1" x14ac:dyDescent="0.25">
      <c r="A40" s="206"/>
      <c r="B40" s="206"/>
      <c r="C40" s="188"/>
      <c r="D40" s="208" t="s">
        <v>174</v>
      </c>
      <c r="E40" s="203" t="s">
        <v>175</v>
      </c>
      <c r="F40" s="202" t="s">
        <v>127</v>
      </c>
      <c r="G40" s="202" t="s">
        <v>127</v>
      </c>
      <c r="H40" s="202" t="s">
        <v>127</v>
      </c>
      <c r="I40" s="220">
        <f>I56+I57+I58+I59+I60+I61+I62+I129+I130</f>
        <v>26109.699999999997</v>
      </c>
      <c r="J40" s="220">
        <f>J56+J57+J58+J59+J60+J61+J62+J129+J130</f>
        <v>26109.699999999997</v>
      </c>
      <c r="K40" s="205">
        <v>24594.5</v>
      </c>
      <c r="L40" s="205">
        <v>15808.3</v>
      </c>
      <c r="M40" s="205">
        <f>M56+M57+M58+M59+M60+M61+M62+M129+M130+M87+M88+M89+M90+M91+M92+M93+M141+M142</f>
        <v>32083.3</v>
      </c>
      <c r="N40" s="205">
        <f>N56+N57+N58+N59+N60+N61+N62+N129+N130+N87+N88+N89+N90+N91+N92+N93+N141+N142</f>
        <v>32083.3</v>
      </c>
      <c r="O40" s="205">
        <f t="shared" ref="O40:P40" si="27">O56+O57+O58+O59+O60+O61+O62</f>
        <v>0</v>
      </c>
      <c r="P40" s="205">
        <f t="shared" si="27"/>
        <v>0</v>
      </c>
      <c r="Q40" s="204"/>
    </row>
    <row r="41" spans="1:17" ht="66.75" customHeight="1" x14ac:dyDescent="0.25">
      <c r="A41" s="206"/>
      <c r="B41" s="206"/>
      <c r="C41" s="188"/>
      <c r="D41" s="208" t="s">
        <v>265</v>
      </c>
      <c r="E41" s="203" t="s">
        <v>266</v>
      </c>
      <c r="F41" s="202" t="s">
        <v>127</v>
      </c>
      <c r="G41" s="202" t="s">
        <v>127</v>
      </c>
      <c r="H41" s="202" t="s">
        <v>127</v>
      </c>
      <c r="I41" s="220">
        <v>0</v>
      </c>
      <c r="J41" s="220">
        <v>0</v>
      </c>
      <c r="K41" s="205">
        <v>0</v>
      </c>
      <c r="L41" s="205">
        <v>0</v>
      </c>
      <c r="M41" s="205">
        <f>M95+M96+M117+M118</f>
        <v>23.900000000000002</v>
      </c>
      <c r="N41" s="205">
        <f>N95+N96+N117+N118</f>
        <v>23.900000000000002</v>
      </c>
      <c r="O41" s="205">
        <v>0</v>
      </c>
      <c r="P41" s="205">
        <v>0</v>
      </c>
      <c r="Q41" s="204"/>
    </row>
    <row r="42" spans="1:17" ht="31.5" x14ac:dyDescent="0.25">
      <c r="A42" s="206"/>
      <c r="B42" s="206"/>
      <c r="C42" s="188"/>
      <c r="D42" s="208" t="s">
        <v>142</v>
      </c>
      <c r="E42" s="203" t="s">
        <v>128</v>
      </c>
      <c r="F42" s="202" t="s">
        <v>127</v>
      </c>
      <c r="G42" s="202" t="s">
        <v>127</v>
      </c>
      <c r="H42" s="202" t="s">
        <v>127</v>
      </c>
      <c r="I42" s="220">
        <f>I143+I144+I145+I146+I148+I154+I156+I157+I151+I152+I153+I63+I64+I65+I66+I155+I158+I159</f>
        <v>38168.999999999993</v>
      </c>
      <c r="J42" s="220">
        <f>J143+J144+J145+J146+J148+J154+J156+J157+J151+J152+J153+J63+J64+J65+J66+J155+J158+J159</f>
        <v>38153.299999999996</v>
      </c>
      <c r="K42" s="205">
        <v>43915.3</v>
      </c>
      <c r="L42" s="205">
        <v>19449.2</v>
      </c>
      <c r="M42" s="205">
        <f>M143+M144+M145+M146+M148+M154+M156+M157+M151+M152+M153+M63+M64+M65+M66+M155+M158+M159+M97+M98+M99+M100+M119+M120+M135+M136</f>
        <v>47340.600000000006</v>
      </c>
      <c r="N42" s="205">
        <f>N143+N144+N145+N146+N148+N154+N156+N157+N151+N152+N153+N63+N64+N65+N66+N155+N158+N159+N97+N98+N99+N100+N119+N120+N135+N136</f>
        <v>46572.500000000007</v>
      </c>
      <c r="O42" s="205">
        <v>40378.199999999997</v>
      </c>
      <c r="P42" s="205">
        <v>40378.199999999997</v>
      </c>
      <c r="Q42" s="204"/>
    </row>
    <row r="43" spans="1:17" ht="31.5" x14ac:dyDescent="0.25">
      <c r="A43" s="206"/>
      <c r="B43" s="206"/>
      <c r="C43" s="188"/>
      <c r="D43" s="208" t="s">
        <v>185</v>
      </c>
      <c r="E43" s="202">
        <v>140</v>
      </c>
      <c r="F43" s="202" t="s">
        <v>127</v>
      </c>
      <c r="G43" s="202" t="s">
        <v>127</v>
      </c>
      <c r="H43" s="202" t="s">
        <v>127</v>
      </c>
      <c r="I43" s="220">
        <f>I67+I68+I69+I70+I72+I71+I73+I74+I137+I138</f>
        <v>4701.3</v>
      </c>
      <c r="J43" s="220">
        <f t="shared" ref="J43" si="28">J67+J68+J69+J70+J72+J71+J73+J74</f>
        <v>4701.3</v>
      </c>
      <c r="K43" s="205">
        <v>8618.9</v>
      </c>
      <c r="L43" s="205">
        <v>4046.4</v>
      </c>
      <c r="M43" s="205">
        <f>M67+M101+M121+M137+M102+M103+M104+M105+M106+M107+M108+M123+M122+M124+M138+M139</f>
        <v>14707.500000000002</v>
      </c>
      <c r="N43" s="205">
        <f>N67+N101+N121+N137+N102+N103+N104+N105+N106+N107+N108+N123+N122+N124+N138+N139</f>
        <v>14573.599999999999</v>
      </c>
      <c r="O43" s="205">
        <f t="shared" ref="O43:P43" si="29">O67+O68+O69+O70+O72+O71+O73+O74</f>
        <v>0</v>
      </c>
      <c r="P43" s="205">
        <f t="shared" si="29"/>
        <v>0</v>
      </c>
      <c r="Q43" s="204"/>
    </row>
    <row r="44" spans="1:17" ht="31.5" x14ac:dyDescent="0.25">
      <c r="A44" s="206"/>
      <c r="B44" s="206"/>
      <c r="C44" s="188"/>
      <c r="D44" s="208" t="s">
        <v>272</v>
      </c>
      <c r="E44" s="202">
        <v>146</v>
      </c>
      <c r="F44" s="202" t="s">
        <v>127</v>
      </c>
      <c r="G44" s="202" t="s">
        <v>127</v>
      </c>
      <c r="H44" s="202" t="s">
        <v>127</v>
      </c>
      <c r="I44" s="220">
        <v>0</v>
      </c>
      <c r="J44" s="220">
        <v>0</v>
      </c>
      <c r="K44" s="220">
        <v>0</v>
      </c>
      <c r="L44" s="220">
        <v>0</v>
      </c>
      <c r="M44" s="205">
        <f>M109+M110+M125+M126</f>
        <v>71.2</v>
      </c>
      <c r="N44" s="205">
        <f>N109+N110+N125+N126</f>
        <v>71.2</v>
      </c>
      <c r="O44" s="205"/>
      <c r="P44" s="205"/>
      <c r="Q44" s="204"/>
    </row>
    <row r="45" spans="1:17" ht="31.5" x14ac:dyDescent="0.25">
      <c r="A45" s="206"/>
      <c r="B45" s="206"/>
      <c r="C45" s="188"/>
      <c r="D45" s="208" t="s">
        <v>274</v>
      </c>
      <c r="E45" s="202">
        <v>190</v>
      </c>
      <c r="F45" s="202" t="s">
        <v>127</v>
      </c>
      <c r="G45" s="202" t="s">
        <v>127</v>
      </c>
      <c r="H45" s="202" t="s">
        <v>127</v>
      </c>
      <c r="I45" s="220">
        <v>0</v>
      </c>
      <c r="J45" s="220">
        <v>0</v>
      </c>
      <c r="K45" s="220">
        <v>0</v>
      </c>
      <c r="L45" s="220">
        <v>0</v>
      </c>
      <c r="M45" s="205">
        <f>M149+M150</f>
        <v>195.8</v>
      </c>
      <c r="N45" s="205">
        <f>N149+N150</f>
        <v>195.8</v>
      </c>
      <c r="O45" s="205"/>
      <c r="P45" s="205"/>
      <c r="Q45" s="204"/>
    </row>
    <row r="46" spans="1:17" ht="15.6" customHeight="1" x14ac:dyDescent="0.25">
      <c r="A46" s="199">
        <v>16</v>
      </c>
      <c r="B46" s="199" t="s">
        <v>141</v>
      </c>
      <c r="C46" s="181" t="s">
        <v>243</v>
      </c>
      <c r="D46" s="222" t="s">
        <v>179</v>
      </c>
      <c r="E46" s="223" t="s">
        <v>188</v>
      </c>
      <c r="F46" s="203" t="s">
        <v>180</v>
      </c>
      <c r="G46" s="223" t="s">
        <v>220</v>
      </c>
      <c r="H46" s="202">
        <v>611</v>
      </c>
      <c r="I46" s="220">
        <v>8662</v>
      </c>
      <c r="J46" s="220">
        <v>8662</v>
      </c>
      <c r="K46" s="205">
        <v>0</v>
      </c>
      <c r="L46" s="205">
        <v>0</v>
      </c>
      <c r="M46" s="205">
        <v>0</v>
      </c>
      <c r="N46" s="205">
        <v>0</v>
      </c>
      <c r="O46" s="205">
        <v>0</v>
      </c>
      <c r="P46" s="205">
        <v>0</v>
      </c>
      <c r="Q46" s="204"/>
    </row>
    <row r="47" spans="1:17" ht="15.6" customHeight="1" x14ac:dyDescent="0.25">
      <c r="A47" s="206"/>
      <c r="B47" s="206"/>
      <c r="C47" s="188"/>
      <c r="D47" s="222"/>
      <c r="E47" s="223"/>
      <c r="F47" s="203" t="s">
        <v>181</v>
      </c>
      <c r="G47" s="223"/>
      <c r="H47" s="202">
        <v>611</v>
      </c>
      <c r="I47" s="220">
        <v>20329.8</v>
      </c>
      <c r="J47" s="220">
        <v>20329.8</v>
      </c>
      <c r="K47" s="205">
        <v>0</v>
      </c>
      <c r="L47" s="205">
        <v>0</v>
      </c>
      <c r="M47" s="205">
        <v>0</v>
      </c>
      <c r="N47" s="205">
        <v>0</v>
      </c>
      <c r="O47" s="205">
        <v>0</v>
      </c>
      <c r="P47" s="205">
        <v>0</v>
      </c>
      <c r="Q47" s="204"/>
    </row>
    <row r="48" spans="1:17" ht="15.6" customHeight="1" x14ac:dyDescent="0.25">
      <c r="A48" s="206"/>
      <c r="B48" s="206"/>
      <c r="C48" s="188"/>
      <c r="D48" s="222"/>
      <c r="E48" s="223"/>
      <c r="F48" s="203" t="s">
        <v>176</v>
      </c>
      <c r="G48" s="223"/>
      <c r="H48" s="202">
        <v>611</v>
      </c>
      <c r="I48" s="220">
        <v>0</v>
      </c>
      <c r="J48" s="220">
        <v>0</v>
      </c>
      <c r="K48" s="205">
        <v>0</v>
      </c>
      <c r="L48" s="205">
        <v>0</v>
      </c>
      <c r="M48" s="205">
        <v>0</v>
      </c>
      <c r="N48" s="205">
        <v>0</v>
      </c>
      <c r="O48" s="205">
        <v>0</v>
      </c>
      <c r="P48" s="205">
        <v>0</v>
      </c>
      <c r="Q48" s="204"/>
    </row>
    <row r="49" spans="1:17" ht="15.6" customHeight="1" x14ac:dyDescent="0.25">
      <c r="A49" s="206"/>
      <c r="B49" s="206"/>
      <c r="C49" s="188"/>
      <c r="D49" s="222"/>
      <c r="E49" s="223"/>
      <c r="F49" s="203" t="s">
        <v>176</v>
      </c>
      <c r="G49" s="223"/>
      <c r="H49" s="202">
        <v>614</v>
      </c>
      <c r="I49" s="220">
        <v>9019.2000000000007</v>
      </c>
      <c r="J49" s="220">
        <v>9019.2000000000007</v>
      </c>
      <c r="K49" s="205">
        <v>0</v>
      </c>
      <c r="L49" s="205">
        <v>0</v>
      </c>
      <c r="M49" s="205">
        <v>0</v>
      </c>
      <c r="N49" s="205">
        <v>0</v>
      </c>
      <c r="O49" s="205">
        <v>0</v>
      </c>
      <c r="P49" s="205">
        <v>0</v>
      </c>
      <c r="Q49" s="204"/>
    </row>
    <row r="50" spans="1:17" ht="15.6" customHeight="1" x14ac:dyDescent="0.25">
      <c r="A50" s="206"/>
      <c r="B50" s="206"/>
      <c r="C50" s="188"/>
      <c r="D50" s="222"/>
      <c r="E50" s="223"/>
      <c r="F50" s="203" t="s">
        <v>182</v>
      </c>
      <c r="G50" s="223"/>
      <c r="H50" s="202">
        <v>111</v>
      </c>
      <c r="I50" s="220">
        <v>11372</v>
      </c>
      <c r="J50" s="220">
        <v>11372</v>
      </c>
      <c r="K50" s="205">
        <v>0</v>
      </c>
      <c r="L50" s="205">
        <v>0</v>
      </c>
      <c r="M50" s="205">
        <v>0</v>
      </c>
      <c r="N50" s="205">
        <v>0</v>
      </c>
      <c r="O50" s="205">
        <v>0</v>
      </c>
      <c r="P50" s="205">
        <v>0</v>
      </c>
      <c r="Q50" s="204"/>
    </row>
    <row r="51" spans="1:17" ht="15.6" customHeight="1" x14ac:dyDescent="0.25">
      <c r="A51" s="206"/>
      <c r="B51" s="206"/>
      <c r="C51" s="188"/>
      <c r="D51" s="222"/>
      <c r="E51" s="223"/>
      <c r="F51" s="203" t="s">
        <v>182</v>
      </c>
      <c r="G51" s="223"/>
      <c r="H51" s="202">
        <v>119</v>
      </c>
      <c r="I51" s="220">
        <v>3434.4</v>
      </c>
      <c r="J51" s="220">
        <v>3434.4</v>
      </c>
      <c r="K51" s="205">
        <v>0</v>
      </c>
      <c r="L51" s="205">
        <v>0</v>
      </c>
      <c r="M51" s="205">
        <v>0</v>
      </c>
      <c r="N51" s="205">
        <v>0</v>
      </c>
      <c r="O51" s="205">
        <v>0</v>
      </c>
      <c r="P51" s="205">
        <v>0</v>
      </c>
      <c r="Q51" s="204"/>
    </row>
    <row r="52" spans="1:17" ht="15.6" customHeight="1" x14ac:dyDescent="0.25">
      <c r="A52" s="206"/>
      <c r="B52" s="206"/>
      <c r="C52" s="188"/>
      <c r="D52" s="200" t="s">
        <v>221</v>
      </c>
      <c r="E52" s="224" t="s">
        <v>222</v>
      </c>
      <c r="F52" s="203" t="s">
        <v>158</v>
      </c>
      <c r="G52" s="223" t="s">
        <v>220</v>
      </c>
      <c r="H52" s="202">
        <v>121</v>
      </c>
      <c r="I52" s="220">
        <v>102.4</v>
      </c>
      <c r="J52" s="220">
        <v>102.4</v>
      </c>
      <c r="K52" s="205">
        <v>0</v>
      </c>
      <c r="L52" s="205">
        <v>0</v>
      </c>
      <c r="M52" s="205">
        <v>0</v>
      </c>
      <c r="N52" s="205">
        <v>0</v>
      </c>
      <c r="O52" s="205">
        <v>0</v>
      </c>
      <c r="P52" s="205">
        <v>0</v>
      </c>
      <c r="Q52" s="204"/>
    </row>
    <row r="53" spans="1:17" ht="15.6" customHeight="1" x14ac:dyDescent="0.25">
      <c r="A53" s="206"/>
      <c r="B53" s="206"/>
      <c r="C53" s="188"/>
      <c r="D53" s="213"/>
      <c r="E53" s="225"/>
      <c r="F53" s="203" t="s">
        <v>158</v>
      </c>
      <c r="G53" s="223"/>
      <c r="H53" s="202">
        <v>129</v>
      </c>
      <c r="I53" s="220">
        <v>30.9</v>
      </c>
      <c r="J53" s="220">
        <v>30.9</v>
      </c>
      <c r="K53" s="205">
        <v>0</v>
      </c>
      <c r="L53" s="205">
        <v>0</v>
      </c>
      <c r="M53" s="205">
        <v>0</v>
      </c>
      <c r="N53" s="205">
        <v>0</v>
      </c>
      <c r="O53" s="205">
        <v>0</v>
      </c>
      <c r="P53" s="205">
        <v>0</v>
      </c>
      <c r="Q53" s="204"/>
    </row>
    <row r="54" spans="1:17" ht="15.6" customHeight="1" x14ac:dyDescent="0.25">
      <c r="A54" s="206"/>
      <c r="B54" s="206"/>
      <c r="C54" s="188"/>
      <c r="D54" s="200" t="s">
        <v>223</v>
      </c>
      <c r="E54" s="224" t="s">
        <v>224</v>
      </c>
      <c r="F54" s="223" t="s">
        <v>225</v>
      </c>
      <c r="G54" s="223" t="s">
        <v>220</v>
      </c>
      <c r="H54" s="202">
        <v>121</v>
      </c>
      <c r="I54" s="220">
        <v>96.2</v>
      </c>
      <c r="J54" s="220">
        <v>96.2</v>
      </c>
      <c r="K54" s="205">
        <v>0</v>
      </c>
      <c r="L54" s="205">
        <v>0</v>
      </c>
      <c r="M54" s="205">
        <v>0</v>
      </c>
      <c r="N54" s="205">
        <v>0</v>
      </c>
      <c r="O54" s="205">
        <v>0</v>
      </c>
      <c r="P54" s="205">
        <v>0</v>
      </c>
      <c r="Q54" s="204"/>
    </row>
    <row r="55" spans="1:17" ht="15.6" customHeight="1" x14ac:dyDescent="0.25">
      <c r="A55" s="206"/>
      <c r="B55" s="206"/>
      <c r="C55" s="188"/>
      <c r="D55" s="213"/>
      <c r="E55" s="225"/>
      <c r="F55" s="223"/>
      <c r="G55" s="223"/>
      <c r="H55" s="202">
        <v>129</v>
      </c>
      <c r="I55" s="220">
        <v>29</v>
      </c>
      <c r="J55" s="220">
        <v>29</v>
      </c>
      <c r="K55" s="205">
        <v>0</v>
      </c>
      <c r="L55" s="205">
        <v>0</v>
      </c>
      <c r="M55" s="205">
        <v>0</v>
      </c>
      <c r="N55" s="205">
        <v>0</v>
      </c>
      <c r="O55" s="205">
        <v>0</v>
      </c>
      <c r="P55" s="205">
        <v>0</v>
      </c>
      <c r="Q55" s="204"/>
    </row>
    <row r="56" spans="1:17" ht="17.25" customHeight="1" x14ac:dyDescent="0.25">
      <c r="A56" s="206"/>
      <c r="B56" s="206"/>
      <c r="C56" s="188"/>
      <c r="D56" s="200" t="s">
        <v>174</v>
      </c>
      <c r="E56" s="224" t="s">
        <v>175</v>
      </c>
      <c r="F56" s="203" t="s">
        <v>176</v>
      </c>
      <c r="G56" s="223" t="s">
        <v>220</v>
      </c>
      <c r="H56" s="202">
        <v>611</v>
      </c>
      <c r="I56" s="220">
        <v>2439.6999999999998</v>
      </c>
      <c r="J56" s="220">
        <v>2439.6999999999998</v>
      </c>
      <c r="K56" s="205">
        <v>0</v>
      </c>
      <c r="L56" s="205">
        <v>0</v>
      </c>
      <c r="M56" s="205">
        <v>0</v>
      </c>
      <c r="N56" s="205">
        <v>0</v>
      </c>
      <c r="O56" s="205">
        <v>0</v>
      </c>
      <c r="P56" s="205">
        <v>0</v>
      </c>
      <c r="Q56" s="204"/>
    </row>
    <row r="57" spans="1:17" ht="15.6" customHeight="1" x14ac:dyDescent="0.25">
      <c r="A57" s="206"/>
      <c r="B57" s="206"/>
      <c r="C57" s="188"/>
      <c r="D57" s="207"/>
      <c r="E57" s="226"/>
      <c r="F57" s="203" t="s">
        <v>177</v>
      </c>
      <c r="G57" s="223"/>
      <c r="H57" s="202">
        <v>611</v>
      </c>
      <c r="I57" s="220">
        <v>587.9</v>
      </c>
      <c r="J57" s="220">
        <v>587.9</v>
      </c>
      <c r="K57" s="205">
        <v>0</v>
      </c>
      <c r="L57" s="205">
        <v>0</v>
      </c>
      <c r="M57" s="205">
        <v>0</v>
      </c>
      <c r="N57" s="205">
        <v>0</v>
      </c>
      <c r="O57" s="205">
        <v>0</v>
      </c>
      <c r="P57" s="205">
        <v>0</v>
      </c>
      <c r="Q57" s="204"/>
    </row>
    <row r="58" spans="1:17" ht="15.6" customHeight="1" x14ac:dyDescent="0.25">
      <c r="A58" s="206"/>
      <c r="B58" s="206"/>
      <c r="C58" s="188"/>
      <c r="D58" s="207"/>
      <c r="E58" s="226"/>
      <c r="F58" s="203" t="s">
        <v>178</v>
      </c>
      <c r="G58" s="223"/>
      <c r="H58" s="202">
        <v>611</v>
      </c>
      <c r="I58" s="220">
        <v>5891.4</v>
      </c>
      <c r="J58" s="220">
        <v>5891.4</v>
      </c>
      <c r="K58" s="205">
        <v>0</v>
      </c>
      <c r="L58" s="205">
        <v>0</v>
      </c>
      <c r="M58" s="205">
        <v>0</v>
      </c>
      <c r="N58" s="205">
        <v>0</v>
      </c>
      <c r="O58" s="205">
        <v>0</v>
      </c>
      <c r="P58" s="205">
        <v>0</v>
      </c>
      <c r="Q58" s="204"/>
    </row>
    <row r="59" spans="1:17" ht="15.6" customHeight="1" x14ac:dyDescent="0.25">
      <c r="A59" s="206"/>
      <c r="B59" s="206"/>
      <c r="C59" s="188"/>
      <c r="D59" s="207"/>
      <c r="E59" s="226"/>
      <c r="F59" s="203" t="s">
        <v>178</v>
      </c>
      <c r="G59" s="223"/>
      <c r="H59" s="202">
        <v>621</v>
      </c>
      <c r="I59" s="220">
        <v>12012.6</v>
      </c>
      <c r="J59" s="220">
        <v>12012.6</v>
      </c>
      <c r="K59" s="205">
        <v>0</v>
      </c>
      <c r="L59" s="205">
        <v>0</v>
      </c>
      <c r="M59" s="205">
        <v>0</v>
      </c>
      <c r="N59" s="205">
        <v>0</v>
      </c>
      <c r="O59" s="205">
        <v>0</v>
      </c>
      <c r="P59" s="205">
        <v>0</v>
      </c>
      <c r="Q59" s="204"/>
    </row>
    <row r="60" spans="1:17" ht="15.6" customHeight="1" x14ac:dyDescent="0.25">
      <c r="A60" s="206"/>
      <c r="B60" s="206"/>
      <c r="C60" s="188"/>
      <c r="D60" s="207"/>
      <c r="E60" s="226"/>
      <c r="F60" s="203" t="s">
        <v>226</v>
      </c>
      <c r="G60" s="223"/>
      <c r="H60" s="202">
        <v>111</v>
      </c>
      <c r="I60" s="220">
        <v>656.7</v>
      </c>
      <c r="J60" s="220">
        <v>656.7</v>
      </c>
      <c r="K60" s="205">
        <v>0</v>
      </c>
      <c r="L60" s="205">
        <v>0</v>
      </c>
      <c r="M60" s="205">
        <v>0</v>
      </c>
      <c r="N60" s="205">
        <v>0</v>
      </c>
      <c r="O60" s="205">
        <v>0</v>
      </c>
      <c r="P60" s="205">
        <v>0</v>
      </c>
      <c r="Q60" s="204"/>
    </row>
    <row r="61" spans="1:17" ht="15.6" customHeight="1" x14ac:dyDescent="0.25">
      <c r="A61" s="206"/>
      <c r="B61" s="206"/>
      <c r="C61" s="188"/>
      <c r="D61" s="207"/>
      <c r="E61" s="226"/>
      <c r="F61" s="203" t="s">
        <v>226</v>
      </c>
      <c r="G61" s="223"/>
      <c r="H61" s="202">
        <v>119</v>
      </c>
      <c r="I61" s="220">
        <v>198.3</v>
      </c>
      <c r="J61" s="220">
        <v>198.3</v>
      </c>
      <c r="K61" s="205">
        <v>0</v>
      </c>
      <c r="L61" s="205">
        <v>0</v>
      </c>
      <c r="M61" s="205">
        <v>0</v>
      </c>
      <c r="N61" s="205">
        <v>0</v>
      </c>
      <c r="O61" s="205">
        <v>0</v>
      </c>
      <c r="P61" s="205">
        <v>0</v>
      </c>
      <c r="Q61" s="204"/>
    </row>
    <row r="62" spans="1:17" ht="15.6" customHeight="1" x14ac:dyDescent="0.25">
      <c r="A62" s="206"/>
      <c r="B62" s="206"/>
      <c r="C62" s="188"/>
      <c r="D62" s="213"/>
      <c r="E62" s="225"/>
      <c r="F62" s="203" t="s">
        <v>227</v>
      </c>
      <c r="G62" s="223"/>
      <c r="H62" s="202">
        <v>621</v>
      </c>
      <c r="I62" s="220">
        <v>2097.6</v>
      </c>
      <c r="J62" s="220">
        <v>2097.6</v>
      </c>
      <c r="K62" s="205">
        <v>0</v>
      </c>
      <c r="L62" s="205">
        <v>0</v>
      </c>
      <c r="M62" s="205">
        <v>0</v>
      </c>
      <c r="N62" s="205">
        <v>0</v>
      </c>
      <c r="O62" s="205">
        <v>0</v>
      </c>
      <c r="P62" s="205">
        <v>0</v>
      </c>
      <c r="Q62" s="204"/>
    </row>
    <row r="63" spans="1:17" ht="14.25" customHeight="1" x14ac:dyDescent="0.25">
      <c r="A63" s="206"/>
      <c r="B63" s="206"/>
      <c r="C63" s="188"/>
      <c r="D63" s="200" t="s">
        <v>142</v>
      </c>
      <c r="E63" s="224" t="s">
        <v>128</v>
      </c>
      <c r="F63" s="203" t="s">
        <v>158</v>
      </c>
      <c r="G63" s="223" t="s">
        <v>220</v>
      </c>
      <c r="H63" s="202">
        <v>121</v>
      </c>
      <c r="I63" s="220">
        <v>781.8</v>
      </c>
      <c r="J63" s="220">
        <v>781.8</v>
      </c>
      <c r="K63" s="205">
        <v>0</v>
      </c>
      <c r="L63" s="205">
        <v>0</v>
      </c>
      <c r="M63" s="205">
        <v>0</v>
      </c>
      <c r="N63" s="205">
        <v>0</v>
      </c>
      <c r="O63" s="205">
        <v>0</v>
      </c>
      <c r="P63" s="205">
        <v>0</v>
      </c>
      <c r="Q63" s="204"/>
    </row>
    <row r="64" spans="1:17" ht="14.25" customHeight="1" x14ac:dyDescent="0.25">
      <c r="A64" s="206"/>
      <c r="B64" s="206"/>
      <c r="C64" s="188"/>
      <c r="D64" s="207"/>
      <c r="E64" s="226"/>
      <c r="F64" s="203" t="s">
        <v>158</v>
      </c>
      <c r="G64" s="223"/>
      <c r="H64" s="202">
        <v>129</v>
      </c>
      <c r="I64" s="220">
        <v>236.1</v>
      </c>
      <c r="J64" s="220">
        <v>236.1</v>
      </c>
      <c r="K64" s="205">
        <v>0</v>
      </c>
      <c r="L64" s="205">
        <v>0</v>
      </c>
      <c r="M64" s="205">
        <v>0</v>
      </c>
      <c r="N64" s="205">
        <v>0</v>
      </c>
      <c r="O64" s="205">
        <v>0</v>
      </c>
      <c r="P64" s="205">
        <v>0</v>
      </c>
      <c r="Q64" s="204"/>
    </row>
    <row r="65" spans="1:17" ht="14.25" customHeight="1" x14ac:dyDescent="0.25">
      <c r="A65" s="206"/>
      <c r="B65" s="206"/>
      <c r="C65" s="188"/>
      <c r="D65" s="207"/>
      <c r="E65" s="226"/>
      <c r="F65" s="203" t="s">
        <v>159</v>
      </c>
      <c r="G65" s="223" t="s">
        <v>220</v>
      </c>
      <c r="H65" s="202">
        <v>111</v>
      </c>
      <c r="I65" s="220">
        <v>1153</v>
      </c>
      <c r="J65" s="220">
        <v>1153</v>
      </c>
      <c r="K65" s="205">
        <v>0</v>
      </c>
      <c r="L65" s="205">
        <v>0</v>
      </c>
      <c r="M65" s="205">
        <v>0</v>
      </c>
      <c r="N65" s="205">
        <v>0</v>
      </c>
      <c r="O65" s="205">
        <v>0</v>
      </c>
      <c r="P65" s="205">
        <v>0</v>
      </c>
      <c r="Q65" s="204"/>
    </row>
    <row r="66" spans="1:17" ht="14.25" customHeight="1" x14ac:dyDescent="0.25">
      <c r="A66" s="206"/>
      <c r="B66" s="206"/>
      <c r="C66" s="188"/>
      <c r="D66" s="213"/>
      <c r="E66" s="225"/>
      <c r="F66" s="203" t="s">
        <v>159</v>
      </c>
      <c r="G66" s="223"/>
      <c r="H66" s="202">
        <v>119</v>
      </c>
      <c r="I66" s="220">
        <v>348.2</v>
      </c>
      <c r="J66" s="220">
        <v>348.2</v>
      </c>
      <c r="K66" s="205">
        <v>0</v>
      </c>
      <c r="L66" s="205">
        <v>0</v>
      </c>
      <c r="M66" s="205">
        <v>0</v>
      </c>
      <c r="N66" s="205">
        <v>0</v>
      </c>
      <c r="O66" s="205">
        <v>0</v>
      </c>
      <c r="P66" s="205">
        <v>0</v>
      </c>
      <c r="Q66" s="204"/>
    </row>
    <row r="67" spans="1:17" ht="13.5" customHeight="1" x14ac:dyDescent="0.25">
      <c r="A67" s="206"/>
      <c r="B67" s="206"/>
      <c r="C67" s="188"/>
      <c r="D67" s="200" t="s">
        <v>185</v>
      </c>
      <c r="E67" s="224" t="s">
        <v>183</v>
      </c>
      <c r="F67" s="203" t="s">
        <v>228</v>
      </c>
      <c r="G67" s="223" t="s">
        <v>220</v>
      </c>
      <c r="H67" s="202">
        <v>121</v>
      </c>
      <c r="I67" s="220">
        <v>54.3</v>
      </c>
      <c r="J67" s="220">
        <v>54.3</v>
      </c>
      <c r="K67" s="205">
        <v>0</v>
      </c>
      <c r="L67" s="205">
        <v>0</v>
      </c>
      <c r="M67" s="205">
        <v>0</v>
      </c>
      <c r="N67" s="205">
        <v>0</v>
      </c>
      <c r="O67" s="205">
        <v>0</v>
      </c>
      <c r="P67" s="205">
        <v>0</v>
      </c>
      <c r="Q67" s="204"/>
    </row>
    <row r="68" spans="1:17" ht="13.5" customHeight="1" x14ac:dyDescent="0.25">
      <c r="A68" s="206"/>
      <c r="B68" s="206"/>
      <c r="C68" s="188"/>
      <c r="D68" s="207"/>
      <c r="E68" s="226"/>
      <c r="F68" s="203" t="s">
        <v>228</v>
      </c>
      <c r="G68" s="223"/>
      <c r="H68" s="202">
        <v>129</v>
      </c>
      <c r="I68" s="220">
        <v>16.399999999999999</v>
      </c>
      <c r="J68" s="220">
        <v>16.399999999999999</v>
      </c>
      <c r="K68" s="205">
        <v>0</v>
      </c>
      <c r="L68" s="205">
        <v>0</v>
      </c>
      <c r="M68" s="205">
        <v>0</v>
      </c>
      <c r="N68" s="205">
        <v>0</v>
      </c>
      <c r="O68" s="205">
        <v>0</v>
      </c>
      <c r="P68" s="205">
        <v>0</v>
      </c>
      <c r="Q68" s="204"/>
    </row>
    <row r="69" spans="1:17" ht="13.5" customHeight="1" x14ac:dyDescent="0.25">
      <c r="A69" s="206"/>
      <c r="B69" s="206"/>
      <c r="C69" s="188"/>
      <c r="D69" s="207"/>
      <c r="E69" s="226"/>
      <c r="F69" s="203" t="s">
        <v>184</v>
      </c>
      <c r="G69" s="223"/>
      <c r="H69" s="202">
        <v>121</v>
      </c>
      <c r="I69" s="220">
        <v>2761.9</v>
      </c>
      <c r="J69" s="220">
        <v>2761.9</v>
      </c>
      <c r="K69" s="205">
        <v>0</v>
      </c>
      <c r="L69" s="205">
        <v>0</v>
      </c>
      <c r="M69" s="205">
        <v>0</v>
      </c>
      <c r="N69" s="205">
        <v>0</v>
      </c>
      <c r="O69" s="205">
        <v>0</v>
      </c>
      <c r="P69" s="205">
        <v>0</v>
      </c>
      <c r="Q69" s="204"/>
    </row>
    <row r="70" spans="1:17" ht="13.5" customHeight="1" x14ac:dyDescent="0.25">
      <c r="A70" s="206"/>
      <c r="B70" s="206"/>
      <c r="C70" s="188"/>
      <c r="D70" s="207"/>
      <c r="E70" s="226"/>
      <c r="F70" s="203" t="s">
        <v>184</v>
      </c>
      <c r="G70" s="223"/>
      <c r="H70" s="202">
        <v>129</v>
      </c>
      <c r="I70" s="220">
        <v>833.4</v>
      </c>
      <c r="J70" s="220">
        <v>833.4</v>
      </c>
      <c r="K70" s="205">
        <v>0</v>
      </c>
      <c r="L70" s="205">
        <v>0</v>
      </c>
      <c r="M70" s="205">
        <v>0</v>
      </c>
      <c r="N70" s="205">
        <v>0</v>
      </c>
      <c r="O70" s="205">
        <v>0</v>
      </c>
      <c r="P70" s="205">
        <v>0</v>
      </c>
      <c r="Q70" s="204"/>
    </row>
    <row r="71" spans="1:17" ht="13.5" customHeight="1" x14ac:dyDescent="0.25">
      <c r="A71" s="206"/>
      <c r="B71" s="206"/>
      <c r="C71" s="188"/>
      <c r="D71" s="207"/>
      <c r="E71" s="226"/>
      <c r="F71" s="203" t="s">
        <v>159</v>
      </c>
      <c r="G71" s="223"/>
      <c r="H71" s="202">
        <v>111</v>
      </c>
      <c r="I71" s="220">
        <v>436.1</v>
      </c>
      <c r="J71" s="220">
        <v>436.1</v>
      </c>
      <c r="K71" s="205">
        <v>0</v>
      </c>
      <c r="L71" s="205">
        <v>0</v>
      </c>
      <c r="M71" s="205">
        <v>0</v>
      </c>
      <c r="N71" s="205">
        <v>0</v>
      </c>
      <c r="O71" s="205">
        <v>0</v>
      </c>
      <c r="P71" s="205">
        <v>0</v>
      </c>
      <c r="Q71" s="204"/>
    </row>
    <row r="72" spans="1:17" ht="13.5" customHeight="1" x14ac:dyDescent="0.25">
      <c r="A72" s="206"/>
      <c r="B72" s="206"/>
      <c r="C72" s="188"/>
      <c r="D72" s="207"/>
      <c r="E72" s="226"/>
      <c r="F72" s="203" t="s">
        <v>159</v>
      </c>
      <c r="G72" s="223"/>
      <c r="H72" s="202">
        <v>119</v>
      </c>
      <c r="I72" s="220">
        <v>131.69999999999999</v>
      </c>
      <c r="J72" s="220">
        <v>131.69999999999999</v>
      </c>
      <c r="K72" s="205">
        <v>0</v>
      </c>
      <c r="L72" s="205">
        <v>0</v>
      </c>
      <c r="M72" s="205">
        <v>0</v>
      </c>
      <c r="N72" s="205">
        <v>0</v>
      </c>
      <c r="O72" s="205">
        <v>0</v>
      </c>
      <c r="P72" s="205">
        <v>0</v>
      </c>
      <c r="Q72" s="204"/>
    </row>
    <row r="73" spans="1:17" ht="13.5" customHeight="1" x14ac:dyDescent="0.25">
      <c r="A73" s="206"/>
      <c r="B73" s="206"/>
      <c r="C73" s="188"/>
      <c r="D73" s="207"/>
      <c r="E73" s="226"/>
      <c r="F73" s="203" t="s">
        <v>229</v>
      </c>
      <c r="G73" s="223"/>
      <c r="H73" s="202">
        <v>111</v>
      </c>
      <c r="I73" s="220">
        <v>359.1</v>
      </c>
      <c r="J73" s="220">
        <v>359.1</v>
      </c>
      <c r="K73" s="205">
        <v>0</v>
      </c>
      <c r="L73" s="205">
        <v>0</v>
      </c>
      <c r="M73" s="205">
        <v>0</v>
      </c>
      <c r="N73" s="205">
        <v>0</v>
      </c>
      <c r="O73" s="205">
        <v>0</v>
      </c>
      <c r="P73" s="205">
        <v>0</v>
      </c>
      <c r="Q73" s="204"/>
    </row>
    <row r="74" spans="1:17" ht="13.5" customHeight="1" x14ac:dyDescent="0.25">
      <c r="A74" s="212"/>
      <c r="B74" s="212"/>
      <c r="C74" s="196"/>
      <c r="D74" s="213"/>
      <c r="E74" s="225"/>
      <c r="F74" s="203" t="s">
        <v>229</v>
      </c>
      <c r="G74" s="223"/>
      <c r="H74" s="202">
        <v>119</v>
      </c>
      <c r="I74" s="220">
        <v>108.4</v>
      </c>
      <c r="J74" s="220">
        <v>108.4</v>
      </c>
      <c r="K74" s="205">
        <v>0</v>
      </c>
      <c r="L74" s="205">
        <v>0</v>
      </c>
      <c r="M74" s="205">
        <v>0</v>
      </c>
      <c r="N74" s="205">
        <v>0</v>
      </c>
      <c r="O74" s="205">
        <v>0</v>
      </c>
      <c r="P74" s="205">
        <v>0</v>
      </c>
      <c r="Q74" s="204"/>
    </row>
    <row r="75" spans="1:17" ht="15.6" customHeight="1" x14ac:dyDescent="0.25">
      <c r="A75" s="199">
        <v>17</v>
      </c>
      <c r="B75" s="199" t="s">
        <v>141</v>
      </c>
      <c r="C75" s="181" t="s">
        <v>243</v>
      </c>
      <c r="D75" s="227" t="s">
        <v>179</v>
      </c>
      <c r="E75" s="224" t="s">
        <v>188</v>
      </c>
      <c r="F75" s="203" t="s">
        <v>180</v>
      </c>
      <c r="G75" s="224" t="s">
        <v>257</v>
      </c>
      <c r="H75" s="202">
        <v>611</v>
      </c>
      <c r="I75" s="220">
        <v>0</v>
      </c>
      <c r="J75" s="220">
        <v>0</v>
      </c>
      <c r="K75" s="205">
        <v>6287.6</v>
      </c>
      <c r="L75" s="205">
        <v>4191.7</v>
      </c>
      <c r="M75" s="205">
        <v>8785.7999999999993</v>
      </c>
      <c r="N75" s="205">
        <v>8785.7999999999993</v>
      </c>
      <c r="O75" s="205">
        <v>0</v>
      </c>
      <c r="P75" s="205">
        <v>0</v>
      </c>
      <c r="Q75" s="204"/>
    </row>
    <row r="76" spans="1:17" ht="15.6" customHeight="1" x14ac:dyDescent="0.25">
      <c r="A76" s="206"/>
      <c r="B76" s="206"/>
      <c r="C76" s="188"/>
      <c r="D76" s="228"/>
      <c r="E76" s="226"/>
      <c r="F76" s="203" t="s">
        <v>181</v>
      </c>
      <c r="G76" s="226"/>
      <c r="H76" s="202">
        <v>611</v>
      </c>
      <c r="I76" s="220">
        <v>0</v>
      </c>
      <c r="J76" s="220">
        <v>0</v>
      </c>
      <c r="K76" s="205">
        <v>16199.2</v>
      </c>
      <c r="L76" s="205">
        <v>10799.5</v>
      </c>
      <c r="M76" s="205">
        <v>22649.3</v>
      </c>
      <c r="N76" s="205">
        <v>22649.3</v>
      </c>
      <c r="O76" s="205">
        <v>0</v>
      </c>
      <c r="P76" s="205">
        <v>0</v>
      </c>
      <c r="Q76" s="204"/>
    </row>
    <row r="77" spans="1:17" ht="15.6" customHeight="1" x14ac:dyDescent="0.25">
      <c r="A77" s="206"/>
      <c r="B77" s="206"/>
      <c r="C77" s="188"/>
      <c r="D77" s="228"/>
      <c r="E77" s="226"/>
      <c r="F77" s="203" t="s">
        <v>176</v>
      </c>
      <c r="G77" s="226"/>
      <c r="H77" s="202">
        <v>611</v>
      </c>
      <c r="I77" s="220">
        <v>0</v>
      </c>
      <c r="J77" s="220">
        <v>0</v>
      </c>
      <c r="K77" s="205">
        <v>8482</v>
      </c>
      <c r="L77" s="205">
        <v>5654.7</v>
      </c>
      <c r="M77" s="205">
        <v>14375.7</v>
      </c>
      <c r="N77" s="205">
        <v>14375.7</v>
      </c>
      <c r="O77" s="205">
        <v>0</v>
      </c>
      <c r="P77" s="205">
        <v>0</v>
      </c>
      <c r="Q77" s="204"/>
    </row>
    <row r="78" spans="1:17" ht="15.6" customHeight="1" x14ac:dyDescent="0.25">
      <c r="A78" s="206"/>
      <c r="B78" s="206"/>
      <c r="C78" s="188"/>
      <c r="D78" s="228"/>
      <c r="E78" s="226"/>
      <c r="F78" s="203" t="s">
        <v>182</v>
      </c>
      <c r="G78" s="226"/>
      <c r="H78" s="202">
        <v>111</v>
      </c>
      <c r="I78" s="220">
        <v>0</v>
      </c>
      <c r="J78" s="220">
        <v>0</v>
      </c>
      <c r="K78" s="205">
        <v>8070.1</v>
      </c>
      <c r="L78" s="205">
        <v>5036.8999999999996</v>
      </c>
      <c r="M78" s="205">
        <v>11152.6</v>
      </c>
      <c r="N78" s="205">
        <v>11152.6</v>
      </c>
      <c r="O78" s="205">
        <v>0</v>
      </c>
      <c r="P78" s="205">
        <v>0</v>
      </c>
      <c r="Q78" s="204"/>
    </row>
    <row r="79" spans="1:17" ht="15.6" customHeight="1" x14ac:dyDescent="0.25">
      <c r="A79" s="206"/>
      <c r="B79" s="206"/>
      <c r="C79" s="188"/>
      <c r="D79" s="228"/>
      <c r="E79" s="226"/>
      <c r="F79" s="203" t="s">
        <v>182</v>
      </c>
      <c r="G79" s="226"/>
      <c r="H79" s="202">
        <v>119</v>
      </c>
      <c r="I79" s="220">
        <v>0</v>
      </c>
      <c r="J79" s="220">
        <v>0</v>
      </c>
      <c r="K79" s="205">
        <v>2437.1999999999998</v>
      </c>
      <c r="L79" s="205">
        <v>1651.3</v>
      </c>
      <c r="M79" s="205">
        <v>3368.1</v>
      </c>
      <c r="N79" s="205">
        <v>3368.1</v>
      </c>
      <c r="O79" s="205">
        <v>0</v>
      </c>
      <c r="P79" s="205">
        <v>0</v>
      </c>
      <c r="Q79" s="204"/>
    </row>
    <row r="80" spans="1:17" ht="15.6" customHeight="1" x14ac:dyDescent="0.25">
      <c r="A80" s="206"/>
      <c r="B80" s="206"/>
      <c r="C80" s="188"/>
      <c r="D80" s="229"/>
      <c r="E80" s="225"/>
      <c r="F80" s="203" t="s">
        <v>182</v>
      </c>
      <c r="G80" s="225"/>
      <c r="H80" s="202">
        <v>611</v>
      </c>
      <c r="I80" s="220">
        <v>0</v>
      </c>
      <c r="J80" s="220">
        <v>0</v>
      </c>
      <c r="K80" s="205">
        <v>361.6</v>
      </c>
      <c r="L80" s="205">
        <v>90.4</v>
      </c>
      <c r="M80" s="205">
        <v>361.6</v>
      </c>
      <c r="N80" s="205">
        <v>361.6</v>
      </c>
      <c r="O80" s="205">
        <v>0</v>
      </c>
      <c r="P80" s="205">
        <v>0</v>
      </c>
      <c r="Q80" s="204"/>
    </row>
    <row r="81" spans="1:17" ht="15.6" customHeight="1" x14ac:dyDescent="0.25">
      <c r="A81" s="206"/>
      <c r="B81" s="206"/>
      <c r="C81" s="188"/>
      <c r="D81" s="200" t="s">
        <v>221</v>
      </c>
      <c r="E81" s="224" t="s">
        <v>222</v>
      </c>
      <c r="F81" s="203" t="s">
        <v>158</v>
      </c>
      <c r="G81" s="223" t="s">
        <v>257</v>
      </c>
      <c r="H81" s="202">
        <v>121</v>
      </c>
      <c r="I81" s="220">
        <v>0</v>
      </c>
      <c r="J81" s="220">
        <v>0</v>
      </c>
      <c r="K81" s="205">
        <v>92.2</v>
      </c>
      <c r="L81" s="205">
        <v>34.9</v>
      </c>
      <c r="M81" s="205">
        <v>115.6</v>
      </c>
      <c r="N81" s="205">
        <v>115.6</v>
      </c>
      <c r="O81" s="205">
        <v>0</v>
      </c>
      <c r="P81" s="205">
        <v>0</v>
      </c>
      <c r="Q81" s="204"/>
    </row>
    <row r="82" spans="1:17" ht="15.6" customHeight="1" x14ac:dyDescent="0.25">
      <c r="A82" s="206"/>
      <c r="B82" s="206"/>
      <c r="C82" s="188"/>
      <c r="D82" s="213"/>
      <c r="E82" s="225"/>
      <c r="F82" s="203" t="s">
        <v>158</v>
      </c>
      <c r="G82" s="223"/>
      <c r="H82" s="202">
        <v>129</v>
      </c>
      <c r="I82" s="220">
        <v>0</v>
      </c>
      <c r="J82" s="220">
        <v>0</v>
      </c>
      <c r="K82" s="205">
        <v>27.8</v>
      </c>
      <c r="L82" s="205">
        <v>9</v>
      </c>
      <c r="M82" s="205">
        <v>34.9</v>
      </c>
      <c r="N82" s="205">
        <v>34.9</v>
      </c>
      <c r="O82" s="205">
        <v>0</v>
      </c>
      <c r="P82" s="205">
        <v>0</v>
      </c>
      <c r="Q82" s="204"/>
    </row>
    <row r="83" spans="1:17" ht="15.6" customHeight="1" x14ac:dyDescent="0.25">
      <c r="A83" s="206"/>
      <c r="B83" s="206"/>
      <c r="C83" s="188"/>
      <c r="D83" s="200" t="s">
        <v>223</v>
      </c>
      <c r="E83" s="224" t="s">
        <v>224</v>
      </c>
      <c r="F83" s="223" t="s">
        <v>225</v>
      </c>
      <c r="G83" s="223" t="s">
        <v>257</v>
      </c>
      <c r="H83" s="202">
        <v>121</v>
      </c>
      <c r="I83" s="220">
        <v>0</v>
      </c>
      <c r="J83" s="220">
        <v>0</v>
      </c>
      <c r="K83" s="205">
        <v>92.2</v>
      </c>
      <c r="L83" s="205">
        <v>50.2</v>
      </c>
      <c r="M83" s="205">
        <v>92.2</v>
      </c>
      <c r="N83" s="205">
        <v>92.2</v>
      </c>
      <c r="O83" s="205">
        <v>0</v>
      </c>
      <c r="P83" s="205">
        <v>0</v>
      </c>
      <c r="Q83" s="204"/>
    </row>
    <row r="84" spans="1:17" ht="15.6" customHeight="1" x14ac:dyDescent="0.25">
      <c r="A84" s="206"/>
      <c r="B84" s="206"/>
      <c r="C84" s="188"/>
      <c r="D84" s="213"/>
      <c r="E84" s="225"/>
      <c r="F84" s="223"/>
      <c r="G84" s="223"/>
      <c r="H84" s="202">
        <v>129</v>
      </c>
      <c r="I84" s="220">
        <v>0</v>
      </c>
      <c r="J84" s="220">
        <v>0</v>
      </c>
      <c r="K84" s="205">
        <v>27.8</v>
      </c>
      <c r="L84" s="205">
        <v>11.9</v>
      </c>
      <c r="M84" s="205">
        <v>27.8</v>
      </c>
      <c r="N84" s="205">
        <v>27.8</v>
      </c>
      <c r="O84" s="205">
        <v>0</v>
      </c>
      <c r="P84" s="205">
        <v>0</v>
      </c>
      <c r="Q84" s="204"/>
    </row>
    <row r="85" spans="1:17" ht="15.6" customHeight="1" x14ac:dyDescent="0.25">
      <c r="A85" s="206"/>
      <c r="B85" s="206"/>
      <c r="C85" s="188"/>
      <c r="D85" s="200" t="s">
        <v>263</v>
      </c>
      <c r="E85" s="224" t="s">
        <v>264</v>
      </c>
      <c r="F85" s="223" t="s">
        <v>225</v>
      </c>
      <c r="G85" s="223" t="s">
        <v>257</v>
      </c>
      <c r="H85" s="202">
        <v>121</v>
      </c>
      <c r="I85" s="220"/>
      <c r="J85" s="220"/>
      <c r="K85" s="205"/>
      <c r="L85" s="205"/>
      <c r="M85" s="205">
        <v>30.7</v>
      </c>
      <c r="N85" s="205">
        <v>30.7</v>
      </c>
      <c r="O85" s="205"/>
      <c r="P85" s="205"/>
      <c r="Q85" s="204"/>
    </row>
    <row r="86" spans="1:17" ht="15.6" customHeight="1" x14ac:dyDescent="0.25">
      <c r="A86" s="206"/>
      <c r="B86" s="206"/>
      <c r="C86" s="188"/>
      <c r="D86" s="207"/>
      <c r="E86" s="226"/>
      <c r="F86" s="223"/>
      <c r="G86" s="223"/>
      <c r="H86" s="202">
        <v>129</v>
      </c>
      <c r="I86" s="220"/>
      <c r="J86" s="220"/>
      <c r="K86" s="205"/>
      <c r="L86" s="205"/>
      <c r="M86" s="205">
        <v>9.3000000000000007</v>
      </c>
      <c r="N86" s="205">
        <v>9.3000000000000007</v>
      </c>
      <c r="O86" s="205"/>
      <c r="P86" s="205"/>
      <c r="Q86" s="204"/>
    </row>
    <row r="87" spans="1:17" ht="17.25" customHeight="1" x14ac:dyDescent="0.25">
      <c r="A87" s="206"/>
      <c r="B87" s="206"/>
      <c r="C87" s="188"/>
      <c r="D87" s="181" t="s">
        <v>174</v>
      </c>
      <c r="E87" s="224" t="s">
        <v>175</v>
      </c>
      <c r="F87" s="203" t="s">
        <v>176</v>
      </c>
      <c r="G87" s="224" t="s">
        <v>257</v>
      </c>
      <c r="H87" s="202">
        <v>611</v>
      </c>
      <c r="I87" s="220">
        <v>0</v>
      </c>
      <c r="J87" s="220">
        <v>0</v>
      </c>
      <c r="K87" s="205">
        <v>2184.6999999999998</v>
      </c>
      <c r="L87" s="205">
        <v>1456.5</v>
      </c>
      <c r="M87" s="205">
        <v>2402.6</v>
      </c>
      <c r="N87" s="205">
        <v>2402.6</v>
      </c>
      <c r="O87" s="205">
        <v>0</v>
      </c>
      <c r="P87" s="205">
        <v>0</v>
      </c>
      <c r="Q87" s="204"/>
    </row>
    <row r="88" spans="1:17" ht="15.6" customHeight="1" x14ac:dyDescent="0.25">
      <c r="A88" s="206"/>
      <c r="B88" s="206"/>
      <c r="C88" s="188"/>
      <c r="D88" s="188"/>
      <c r="E88" s="226"/>
      <c r="F88" s="203" t="s">
        <v>177</v>
      </c>
      <c r="G88" s="226"/>
      <c r="H88" s="202">
        <v>611</v>
      </c>
      <c r="I88" s="220">
        <v>0</v>
      </c>
      <c r="J88" s="220">
        <v>0</v>
      </c>
      <c r="K88" s="205">
        <v>504</v>
      </c>
      <c r="L88" s="205">
        <v>336</v>
      </c>
      <c r="M88" s="205">
        <v>760</v>
      </c>
      <c r="N88" s="205">
        <v>760</v>
      </c>
      <c r="O88" s="205">
        <v>0</v>
      </c>
      <c r="P88" s="205">
        <v>0</v>
      </c>
      <c r="Q88" s="204"/>
    </row>
    <row r="89" spans="1:17" ht="15.6" customHeight="1" x14ac:dyDescent="0.25">
      <c r="A89" s="206"/>
      <c r="B89" s="206"/>
      <c r="C89" s="188"/>
      <c r="D89" s="188"/>
      <c r="E89" s="226"/>
      <c r="F89" s="203" t="s">
        <v>178</v>
      </c>
      <c r="G89" s="226"/>
      <c r="H89" s="202">
        <v>611</v>
      </c>
      <c r="I89" s="220">
        <v>0</v>
      </c>
      <c r="J89" s="220">
        <v>0</v>
      </c>
      <c r="K89" s="205">
        <v>6311.7</v>
      </c>
      <c r="L89" s="205">
        <v>4207.8</v>
      </c>
      <c r="M89" s="205">
        <v>7743.3</v>
      </c>
      <c r="N89" s="205">
        <v>7743.3</v>
      </c>
      <c r="O89" s="205">
        <v>0</v>
      </c>
      <c r="P89" s="205">
        <v>0</v>
      </c>
      <c r="Q89" s="204"/>
    </row>
    <row r="90" spans="1:17" ht="15.6" customHeight="1" x14ac:dyDescent="0.25">
      <c r="A90" s="206"/>
      <c r="B90" s="206"/>
      <c r="C90" s="188"/>
      <c r="D90" s="188"/>
      <c r="E90" s="226"/>
      <c r="F90" s="203" t="s">
        <v>178</v>
      </c>
      <c r="G90" s="226"/>
      <c r="H90" s="202">
        <v>621</v>
      </c>
      <c r="I90" s="220">
        <v>0</v>
      </c>
      <c r="J90" s="220">
        <v>0</v>
      </c>
      <c r="K90" s="205">
        <v>12095.9</v>
      </c>
      <c r="L90" s="205">
        <v>8064</v>
      </c>
      <c r="M90" s="205">
        <v>17177.2</v>
      </c>
      <c r="N90" s="205">
        <v>17177.2</v>
      </c>
      <c r="O90" s="205">
        <v>0</v>
      </c>
      <c r="P90" s="205">
        <v>0</v>
      </c>
      <c r="Q90" s="204"/>
    </row>
    <row r="91" spans="1:17" ht="15.6" customHeight="1" x14ac:dyDescent="0.25">
      <c r="A91" s="206"/>
      <c r="B91" s="206"/>
      <c r="C91" s="188"/>
      <c r="D91" s="188"/>
      <c r="E91" s="226"/>
      <c r="F91" s="203" t="s">
        <v>226</v>
      </c>
      <c r="G91" s="226"/>
      <c r="H91" s="202">
        <v>111</v>
      </c>
      <c r="I91" s="220">
        <v>0</v>
      </c>
      <c r="J91" s="220">
        <v>0</v>
      </c>
      <c r="K91" s="205">
        <v>465.4</v>
      </c>
      <c r="L91" s="205">
        <v>279.10000000000002</v>
      </c>
      <c r="M91" s="205">
        <v>675.9</v>
      </c>
      <c r="N91" s="205">
        <v>675.9</v>
      </c>
      <c r="O91" s="205">
        <v>0</v>
      </c>
      <c r="P91" s="205">
        <v>0</v>
      </c>
      <c r="Q91" s="204"/>
    </row>
    <row r="92" spans="1:17" ht="15.6" customHeight="1" x14ac:dyDescent="0.25">
      <c r="A92" s="206"/>
      <c r="B92" s="206"/>
      <c r="C92" s="188"/>
      <c r="D92" s="188"/>
      <c r="E92" s="226"/>
      <c r="F92" s="203" t="s">
        <v>226</v>
      </c>
      <c r="G92" s="226"/>
      <c r="H92" s="202">
        <v>119</v>
      </c>
      <c r="I92" s="220">
        <v>0</v>
      </c>
      <c r="J92" s="220">
        <v>0</v>
      </c>
      <c r="K92" s="205">
        <v>140.6</v>
      </c>
      <c r="L92" s="205">
        <v>65</v>
      </c>
      <c r="M92" s="205">
        <v>204.1</v>
      </c>
      <c r="N92" s="205">
        <v>204.1</v>
      </c>
      <c r="O92" s="205">
        <v>0</v>
      </c>
      <c r="P92" s="205">
        <v>0</v>
      </c>
      <c r="Q92" s="204"/>
    </row>
    <row r="93" spans="1:17" ht="15.6" customHeight="1" x14ac:dyDescent="0.25">
      <c r="A93" s="206"/>
      <c r="B93" s="206"/>
      <c r="C93" s="188"/>
      <c r="D93" s="188"/>
      <c r="E93" s="226"/>
      <c r="F93" s="203" t="s">
        <v>227</v>
      </c>
      <c r="G93" s="226"/>
      <c r="H93" s="202">
        <v>621</v>
      </c>
      <c r="I93" s="220">
        <v>0</v>
      </c>
      <c r="J93" s="220">
        <v>0</v>
      </c>
      <c r="K93" s="205">
        <v>2099.9</v>
      </c>
      <c r="L93" s="205">
        <v>1399.8</v>
      </c>
      <c r="M93" s="205">
        <v>2327.9</v>
      </c>
      <c r="N93" s="205">
        <v>2327.9</v>
      </c>
      <c r="O93" s="205">
        <v>0</v>
      </c>
      <c r="P93" s="205">
        <v>0</v>
      </c>
      <c r="Q93" s="204"/>
    </row>
    <row r="94" spans="1:17" ht="15.6" customHeight="1" x14ac:dyDescent="0.25">
      <c r="A94" s="206"/>
      <c r="B94" s="206"/>
      <c r="C94" s="188"/>
      <c r="D94" s="196"/>
      <c r="E94" s="225"/>
      <c r="F94" s="203" t="s">
        <v>227</v>
      </c>
      <c r="G94" s="225"/>
      <c r="H94" s="202">
        <v>622</v>
      </c>
      <c r="I94" s="220">
        <v>0</v>
      </c>
      <c r="J94" s="220">
        <v>0</v>
      </c>
      <c r="K94" s="205">
        <v>792.3</v>
      </c>
      <c r="L94" s="205">
        <v>792.3</v>
      </c>
      <c r="M94" s="205">
        <v>0</v>
      </c>
      <c r="N94" s="205">
        <v>0</v>
      </c>
      <c r="O94" s="205">
        <v>0</v>
      </c>
      <c r="P94" s="205">
        <v>0</v>
      </c>
      <c r="Q94" s="204"/>
    </row>
    <row r="95" spans="1:17" ht="15.6" customHeight="1" x14ac:dyDescent="0.25">
      <c r="A95" s="206"/>
      <c r="B95" s="206"/>
      <c r="C95" s="188"/>
      <c r="D95" s="181" t="s">
        <v>265</v>
      </c>
      <c r="E95" s="230" t="s">
        <v>266</v>
      </c>
      <c r="F95" s="203" t="s">
        <v>158</v>
      </c>
      <c r="G95" s="223" t="s">
        <v>257</v>
      </c>
      <c r="H95" s="202">
        <v>121</v>
      </c>
      <c r="I95" s="220">
        <v>0</v>
      </c>
      <c r="J95" s="220">
        <v>0</v>
      </c>
      <c r="K95" s="205">
        <v>0</v>
      </c>
      <c r="L95" s="205">
        <v>0</v>
      </c>
      <c r="M95" s="205">
        <v>7.3</v>
      </c>
      <c r="N95" s="205">
        <v>7.3</v>
      </c>
      <c r="O95" s="205"/>
      <c r="P95" s="205"/>
      <c r="Q95" s="204"/>
    </row>
    <row r="96" spans="1:17" ht="15.6" customHeight="1" x14ac:dyDescent="0.25">
      <c r="A96" s="206"/>
      <c r="B96" s="206"/>
      <c r="C96" s="188"/>
      <c r="D96" s="188"/>
      <c r="E96" s="230"/>
      <c r="F96" s="203" t="s">
        <v>158</v>
      </c>
      <c r="G96" s="223"/>
      <c r="H96" s="202">
        <v>129</v>
      </c>
      <c r="I96" s="220">
        <v>0</v>
      </c>
      <c r="J96" s="220">
        <v>0</v>
      </c>
      <c r="K96" s="205">
        <v>0</v>
      </c>
      <c r="L96" s="205">
        <v>0</v>
      </c>
      <c r="M96" s="205">
        <v>2.2000000000000002</v>
      </c>
      <c r="N96" s="205">
        <v>2.2000000000000002</v>
      </c>
      <c r="O96" s="205"/>
      <c r="P96" s="205"/>
      <c r="Q96" s="204"/>
    </row>
    <row r="97" spans="1:17" ht="14.25" customHeight="1" x14ac:dyDescent="0.25">
      <c r="A97" s="206"/>
      <c r="B97" s="206"/>
      <c r="C97" s="188"/>
      <c r="D97" s="200" t="s">
        <v>142</v>
      </c>
      <c r="E97" s="224" t="s">
        <v>128</v>
      </c>
      <c r="F97" s="203" t="s">
        <v>158</v>
      </c>
      <c r="G97" s="224" t="s">
        <v>257</v>
      </c>
      <c r="H97" s="202">
        <v>121</v>
      </c>
      <c r="I97" s="220">
        <v>0</v>
      </c>
      <c r="J97" s="220">
        <v>0</v>
      </c>
      <c r="K97" s="205">
        <v>725.7</v>
      </c>
      <c r="L97" s="205">
        <v>403.3</v>
      </c>
      <c r="M97" s="205">
        <v>949.3</v>
      </c>
      <c r="N97" s="205">
        <v>949.3</v>
      </c>
      <c r="O97" s="205">
        <v>0</v>
      </c>
      <c r="P97" s="205">
        <v>0</v>
      </c>
      <c r="Q97" s="204"/>
    </row>
    <row r="98" spans="1:17" ht="14.25" customHeight="1" x14ac:dyDescent="0.25">
      <c r="A98" s="206"/>
      <c r="B98" s="206"/>
      <c r="C98" s="188"/>
      <c r="D98" s="207"/>
      <c r="E98" s="226"/>
      <c r="F98" s="203" t="s">
        <v>158</v>
      </c>
      <c r="G98" s="226"/>
      <c r="H98" s="202">
        <v>129</v>
      </c>
      <c r="I98" s="220">
        <v>0</v>
      </c>
      <c r="J98" s="220">
        <v>0</v>
      </c>
      <c r="K98" s="205">
        <v>219.2</v>
      </c>
      <c r="L98" s="205">
        <v>121.8</v>
      </c>
      <c r="M98" s="205">
        <v>286.7</v>
      </c>
      <c r="N98" s="205">
        <v>286.7</v>
      </c>
      <c r="O98" s="205">
        <v>0</v>
      </c>
      <c r="P98" s="205">
        <v>0</v>
      </c>
      <c r="Q98" s="204"/>
    </row>
    <row r="99" spans="1:17" ht="14.25" customHeight="1" x14ac:dyDescent="0.25">
      <c r="A99" s="206"/>
      <c r="B99" s="206"/>
      <c r="C99" s="188"/>
      <c r="D99" s="207"/>
      <c r="E99" s="226"/>
      <c r="F99" s="203" t="s">
        <v>159</v>
      </c>
      <c r="G99" s="226"/>
      <c r="H99" s="202">
        <v>111</v>
      </c>
      <c r="I99" s="220">
        <v>0</v>
      </c>
      <c r="J99" s="220">
        <v>0</v>
      </c>
      <c r="K99" s="205">
        <v>975</v>
      </c>
      <c r="L99" s="205">
        <v>530.6</v>
      </c>
      <c r="M99" s="205">
        <v>1324</v>
      </c>
      <c r="N99" s="205">
        <v>1324</v>
      </c>
      <c r="O99" s="205">
        <v>0</v>
      </c>
      <c r="P99" s="205">
        <v>0</v>
      </c>
      <c r="Q99" s="204"/>
    </row>
    <row r="100" spans="1:17" ht="14.25" customHeight="1" x14ac:dyDescent="0.25">
      <c r="A100" s="206"/>
      <c r="B100" s="206"/>
      <c r="C100" s="188"/>
      <c r="D100" s="213"/>
      <c r="E100" s="225"/>
      <c r="F100" s="203" t="s">
        <v>159</v>
      </c>
      <c r="G100" s="225"/>
      <c r="H100" s="202">
        <v>119</v>
      </c>
      <c r="I100" s="220">
        <v>0</v>
      </c>
      <c r="J100" s="220">
        <v>0</v>
      </c>
      <c r="K100" s="205">
        <v>294.5</v>
      </c>
      <c r="L100" s="205">
        <v>156.80000000000001</v>
      </c>
      <c r="M100" s="205">
        <v>399.9</v>
      </c>
      <c r="N100" s="205">
        <v>399.9</v>
      </c>
      <c r="O100" s="205">
        <v>0</v>
      </c>
      <c r="P100" s="205">
        <v>0</v>
      </c>
      <c r="Q100" s="204"/>
    </row>
    <row r="101" spans="1:17" ht="13.5" customHeight="1" x14ac:dyDescent="0.25">
      <c r="A101" s="206"/>
      <c r="B101" s="206"/>
      <c r="C101" s="188"/>
      <c r="D101" s="200" t="s">
        <v>185</v>
      </c>
      <c r="E101" s="224" t="s">
        <v>183</v>
      </c>
      <c r="F101" s="203" t="s">
        <v>228</v>
      </c>
      <c r="G101" s="224" t="s">
        <v>257</v>
      </c>
      <c r="H101" s="202">
        <v>121</v>
      </c>
      <c r="I101" s="220">
        <v>0</v>
      </c>
      <c r="J101" s="220">
        <v>0</v>
      </c>
      <c r="K101" s="205">
        <v>46.1</v>
      </c>
      <c r="L101" s="205">
        <v>30.7</v>
      </c>
      <c r="M101" s="205">
        <v>50.6</v>
      </c>
      <c r="N101" s="205">
        <v>50.6</v>
      </c>
      <c r="O101" s="205">
        <v>0</v>
      </c>
      <c r="P101" s="205">
        <v>0</v>
      </c>
      <c r="Q101" s="204"/>
    </row>
    <row r="102" spans="1:17" ht="19.5" customHeight="1" x14ac:dyDescent="0.25">
      <c r="A102" s="206"/>
      <c r="B102" s="206"/>
      <c r="C102" s="188"/>
      <c r="D102" s="207"/>
      <c r="E102" s="226"/>
      <c r="F102" s="203" t="s">
        <v>228</v>
      </c>
      <c r="G102" s="226"/>
      <c r="H102" s="202">
        <v>129</v>
      </c>
      <c r="I102" s="220">
        <v>0</v>
      </c>
      <c r="J102" s="220">
        <v>0</v>
      </c>
      <c r="K102" s="205">
        <v>13.9</v>
      </c>
      <c r="L102" s="205">
        <v>7.7</v>
      </c>
      <c r="M102" s="205">
        <v>15.3</v>
      </c>
      <c r="N102" s="205">
        <v>15.3</v>
      </c>
      <c r="O102" s="205">
        <v>0</v>
      </c>
      <c r="P102" s="205">
        <v>0</v>
      </c>
      <c r="Q102" s="204"/>
    </row>
    <row r="103" spans="1:17" ht="22.5" customHeight="1" x14ac:dyDescent="0.25">
      <c r="A103" s="206"/>
      <c r="B103" s="206"/>
      <c r="C103" s="188"/>
      <c r="D103" s="207"/>
      <c r="E103" s="226"/>
      <c r="F103" s="203" t="s">
        <v>184</v>
      </c>
      <c r="G103" s="226"/>
      <c r="H103" s="202">
        <v>121</v>
      </c>
      <c r="I103" s="220">
        <v>0</v>
      </c>
      <c r="J103" s="220">
        <v>0</v>
      </c>
      <c r="K103" s="205">
        <v>2471.6999999999998</v>
      </c>
      <c r="L103" s="205">
        <v>1354.4</v>
      </c>
      <c r="M103" s="205">
        <v>3256.2</v>
      </c>
      <c r="N103" s="205">
        <v>3256.2</v>
      </c>
      <c r="O103" s="205">
        <v>0</v>
      </c>
      <c r="P103" s="205">
        <v>0</v>
      </c>
      <c r="Q103" s="204"/>
    </row>
    <row r="104" spans="1:17" ht="30" customHeight="1" x14ac:dyDescent="0.25">
      <c r="A104" s="206"/>
      <c r="B104" s="206"/>
      <c r="C104" s="188"/>
      <c r="D104" s="207"/>
      <c r="E104" s="226"/>
      <c r="F104" s="203" t="s">
        <v>184</v>
      </c>
      <c r="G104" s="226"/>
      <c r="H104" s="202">
        <v>129</v>
      </c>
      <c r="I104" s="220">
        <v>0</v>
      </c>
      <c r="J104" s="220">
        <v>0</v>
      </c>
      <c r="K104" s="205">
        <v>746.5</v>
      </c>
      <c r="L104" s="205">
        <v>370.3</v>
      </c>
      <c r="M104" s="205">
        <v>983.4</v>
      </c>
      <c r="N104" s="205">
        <v>983.4</v>
      </c>
      <c r="O104" s="205">
        <v>0</v>
      </c>
      <c r="P104" s="205">
        <v>0</v>
      </c>
      <c r="Q104" s="204"/>
    </row>
    <row r="105" spans="1:17" ht="13.5" customHeight="1" x14ac:dyDescent="0.25">
      <c r="A105" s="206"/>
      <c r="B105" s="206"/>
      <c r="C105" s="188"/>
      <c r="D105" s="207"/>
      <c r="E105" s="226"/>
      <c r="F105" s="203" t="s">
        <v>159</v>
      </c>
      <c r="G105" s="226"/>
      <c r="H105" s="202">
        <v>111</v>
      </c>
      <c r="I105" s="220">
        <v>0</v>
      </c>
      <c r="J105" s="220">
        <v>0</v>
      </c>
      <c r="K105" s="205">
        <v>366.4</v>
      </c>
      <c r="L105" s="205">
        <v>176.8</v>
      </c>
      <c r="M105" s="205">
        <v>366.4</v>
      </c>
      <c r="N105" s="205">
        <v>366.4</v>
      </c>
      <c r="O105" s="205">
        <v>0</v>
      </c>
      <c r="P105" s="205">
        <v>0</v>
      </c>
      <c r="Q105" s="204"/>
    </row>
    <row r="106" spans="1:17" ht="13.5" customHeight="1" x14ac:dyDescent="0.25">
      <c r="A106" s="206"/>
      <c r="B106" s="206"/>
      <c r="C106" s="188"/>
      <c r="D106" s="207"/>
      <c r="E106" s="226"/>
      <c r="F106" s="203" t="s">
        <v>159</v>
      </c>
      <c r="G106" s="226"/>
      <c r="H106" s="202">
        <v>119</v>
      </c>
      <c r="I106" s="220">
        <v>0</v>
      </c>
      <c r="J106" s="220">
        <v>0</v>
      </c>
      <c r="K106" s="205">
        <v>110.6</v>
      </c>
      <c r="L106" s="205">
        <v>47.4</v>
      </c>
      <c r="M106" s="205">
        <v>110.6</v>
      </c>
      <c r="N106" s="205">
        <v>110.6</v>
      </c>
      <c r="O106" s="205">
        <v>0</v>
      </c>
      <c r="P106" s="205">
        <v>0</v>
      </c>
      <c r="Q106" s="204"/>
    </row>
    <row r="107" spans="1:17" ht="13.5" customHeight="1" x14ac:dyDescent="0.25">
      <c r="A107" s="206"/>
      <c r="B107" s="206"/>
      <c r="C107" s="188"/>
      <c r="D107" s="207"/>
      <c r="E107" s="226"/>
      <c r="F107" s="203" t="s">
        <v>229</v>
      </c>
      <c r="G107" s="226"/>
      <c r="H107" s="202">
        <v>111</v>
      </c>
      <c r="I107" s="220">
        <v>0</v>
      </c>
      <c r="J107" s="220">
        <v>0</v>
      </c>
      <c r="K107" s="205">
        <v>347</v>
      </c>
      <c r="L107" s="205">
        <v>173.5</v>
      </c>
      <c r="M107" s="205">
        <v>418.4</v>
      </c>
      <c r="N107" s="205">
        <v>418.4</v>
      </c>
      <c r="O107" s="205">
        <v>0</v>
      </c>
      <c r="P107" s="205">
        <v>0</v>
      </c>
      <c r="Q107" s="204"/>
    </row>
    <row r="108" spans="1:17" ht="13.5" customHeight="1" x14ac:dyDescent="0.25">
      <c r="A108" s="206"/>
      <c r="B108" s="206"/>
      <c r="C108" s="188"/>
      <c r="D108" s="213"/>
      <c r="E108" s="225"/>
      <c r="F108" s="203" t="s">
        <v>229</v>
      </c>
      <c r="G108" s="226"/>
      <c r="H108" s="202">
        <v>119</v>
      </c>
      <c r="I108" s="220">
        <v>0</v>
      </c>
      <c r="J108" s="220">
        <v>0</v>
      </c>
      <c r="K108" s="205">
        <v>104.8</v>
      </c>
      <c r="L108" s="205">
        <v>47.1</v>
      </c>
      <c r="M108" s="205">
        <v>126.4</v>
      </c>
      <c r="N108" s="205">
        <v>126.4</v>
      </c>
      <c r="O108" s="205">
        <v>0</v>
      </c>
      <c r="P108" s="205">
        <v>0</v>
      </c>
      <c r="Q108" s="204"/>
    </row>
    <row r="109" spans="1:17" ht="13.5" customHeight="1" x14ac:dyDescent="0.25">
      <c r="A109" s="206"/>
      <c r="B109" s="206"/>
      <c r="C109" s="188"/>
      <c r="D109" s="181" t="s">
        <v>272</v>
      </c>
      <c r="E109" s="224" t="s">
        <v>271</v>
      </c>
      <c r="F109" s="203" t="s">
        <v>228</v>
      </c>
      <c r="G109" s="226"/>
      <c r="H109" s="202">
        <v>121</v>
      </c>
      <c r="I109" s="220"/>
      <c r="J109" s="220"/>
      <c r="K109" s="205"/>
      <c r="L109" s="205"/>
      <c r="M109" s="205">
        <v>10.9</v>
      </c>
      <c r="N109" s="205">
        <v>10.9</v>
      </c>
      <c r="O109" s="205">
        <v>0</v>
      </c>
      <c r="P109" s="205">
        <v>0</v>
      </c>
      <c r="Q109" s="204"/>
    </row>
    <row r="110" spans="1:17" ht="24" customHeight="1" x14ac:dyDescent="0.25">
      <c r="A110" s="212"/>
      <c r="B110" s="212"/>
      <c r="C110" s="196"/>
      <c r="D110" s="196"/>
      <c r="E110" s="225"/>
      <c r="F110" s="203" t="s">
        <v>228</v>
      </c>
      <c r="G110" s="225"/>
      <c r="H110" s="202">
        <v>129</v>
      </c>
      <c r="I110" s="220"/>
      <c r="J110" s="220"/>
      <c r="K110" s="205"/>
      <c r="L110" s="205"/>
      <c r="M110" s="205">
        <v>3.3</v>
      </c>
      <c r="N110" s="205">
        <v>3.3</v>
      </c>
      <c r="O110" s="205">
        <v>0</v>
      </c>
      <c r="P110" s="205">
        <v>0</v>
      </c>
      <c r="Q110" s="204"/>
    </row>
    <row r="111" spans="1:17" ht="15" customHeight="1" x14ac:dyDescent="0.25">
      <c r="A111" s="199">
        <v>18</v>
      </c>
      <c r="B111" s="199" t="s">
        <v>144</v>
      </c>
      <c r="C111" s="181" t="s">
        <v>217</v>
      </c>
      <c r="D111" s="231" t="s">
        <v>221</v>
      </c>
      <c r="E111" s="223" t="s">
        <v>222</v>
      </c>
      <c r="F111" s="203" t="s">
        <v>158</v>
      </c>
      <c r="G111" s="224" t="s">
        <v>258</v>
      </c>
      <c r="H111" s="202">
        <v>121</v>
      </c>
      <c r="I111" s="220">
        <v>0</v>
      </c>
      <c r="J111" s="220">
        <v>0</v>
      </c>
      <c r="K111" s="205">
        <v>145.1</v>
      </c>
      <c r="L111" s="205">
        <v>41.7</v>
      </c>
      <c r="M111" s="205">
        <v>134</v>
      </c>
      <c r="N111" s="205">
        <v>134</v>
      </c>
      <c r="O111" s="205">
        <v>0</v>
      </c>
      <c r="P111" s="205">
        <v>0</v>
      </c>
      <c r="Q111" s="204"/>
    </row>
    <row r="112" spans="1:17" ht="15" customHeight="1" x14ac:dyDescent="0.25">
      <c r="A112" s="206"/>
      <c r="B112" s="206"/>
      <c r="C112" s="188"/>
      <c r="D112" s="231"/>
      <c r="E112" s="223"/>
      <c r="F112" s="203" t="s">
        <v>158</v>
      </c>
      <c r="G112" s="226"/>
      <c r="H112" s="202">
        <v>129</v>
      </c>
      <c r="I112" s="220">
        <v>0</v>
      </c>
      <c r="J112" s="220">
        <v>0</v>
      </c>
      <c r="K112" s="205">
        <v>43.8</v>
      </c>
      <c r="L112" s="205">
        <v>12.6</v>
      </c>
      <c r="M112" s="205">
        <v>40.5</v>
      </c>
      <c r="N112" s="205">
        <v>40.5</v>
      </c>
      <c r="O112" s="205">
        <v>0</v>
      </c>
      <c r="P112" s="205">
        <v>0</v>
      </c>
      <c r="Q112" s="204"/>
    </row>
    <row r="113" spans="1:17" ht="15" customHeight="1" x14ac:dyDescent="0.25">
      <c r="A113" s="206"/>
      <c r="B113" s="206"/>
      <c r="C113" s="188"/>
      <c r="D113" s="227" t="s">
        <v>223</v>
      </c>
      <c r="E113" s="223" t="s">
        <v>224</v>
      </c>
      <c r="F113" s="203" t="s">
        <v>225</v>
      </c>
      <c r="G113" s="226"/>
      <c r="H113" s="202">
        <v>121</v>
      </c>
      <c r="I113" s="220">
        <v>0</v>
      </c>
      <c r="J113" s="220">
        <v>0</v>
      </c>
      <c r="K113" s="205">
        <v>145.1</v>
      </c>
      <c r="L113" s="205">
        <v>62</v>
      </c>
      <c r="M113" s="205">
        <v>120.9</v>
      </c>
      <c r="N113" s="205">
        <v>120.9</v>
      </c>
      <c r="O113" s="205">
        <v>0</v>
      </c>
      <c r="P113" s="205">
        <v>0</v>
      </c>
      <c r="Q113" s="204"/>
    </row>
    <row r="114" spans="1:17" ht="15" customHeight="1" x14ac:dyDescent="0.25">
      <c r="A114" s="206"/>
      <c r="B114" s="206"/>
      <c r="C114" s="188"/>
      <c r="D114" s="228"/>
      <c r="E114" s="223"/>
      <c r="F114" s="203" t="s">
        <v>225</v>
      </c>
      <c r="G114" s="226"/>
      <c r="H114" s="202">
        <v>129</v>
      </c>
      <c r="I114" s="220">
        <v>0</v>
      </c>
      <c r="J114" s="220">
        <v>0</v>
      </c>
      <c r="K114" s="205">
        <v>43.8</v>
      </c>
      <c r="L114" s="205">
        <v>18.3</v>
      </c>
      <c r="M114" s="205">
        <v>36.5</v>
      </c>
      <c r="N114" s="205">
        <v>36.5</v>
      </c>
      <c r="O114" s="205">
        <v>0</v>
      </c>
      <c r="P114" s="205">
        <v>0</v>
      </c>
      <c r="Q114" s="204"/>
    </row>
    <row r="115" spans="1:17" ht="15" customHeight="1" x14ac:dyDescent="0.25">
      <c r="A115" s="206"/>
      <c r="B115" s="206"/>
      <c r="C115" s="188"/>
      <c r="D115" s="207" t="s">
        <v>263</v>
      </c>
      <c r="E115" s="203" t="s">
        <v>264</v>
      </c>
      <c r="F115" s="203" t="s">
        <v>225</v>
      </c>
      <c r="G115" s="226"/>
      <c r="H115" s="202">
        <v>121</v>
      </c>
      <c r="I115" s="220"/>
      <c r="J115" s="220"/>
      <c r="K115" s="205"/>
      <c r="L115" s="205"/>
      <c r="M115" s="205">
        <v>24.2</v>
      </c>
      <c r="N115" s="205">
        <v>24.2</v>
      </c>
      <c r="O115" s="205">
        <v>0</v>
      </c>
      <c r="P115" s="205">
        <v>0</v>
      </c>
      <c r="Q115" s="204"/>
    </row>
    <row r="116" spans="1:17" ht="15" customHeight="1" x14ac:dyDescent="0.25">
      <c r="A116" s="206"/>
      <c r="B116" s="206"/>
      <c r="C116" s="188"/>
      <c r="D116" s="213"/>
      <c r="E116" s="203" t="s">
        <v>264</v>
      </c>
      <c r="F116" s="203" t="s">
        <v>225</v>
      </c>
      <c r="G116" s="226"/>
      <c r="H116" s="202">
        <v>129</v>
      </c>
      <c r="I116" s="220"/>
      <c r="J116" s="220"/>
      <c r="K116" s="205"/>
      <c r="L116" s="205"/>
      <c r="M116" s="205">
        <v>7.3</v>
      </c>
      <c r="N116" s="205">
        <v>7.3</v>
      </c>
      <c r="O116" s="205">
        <v>0</v>
      </c>
      <c r="P116" s="205">
        <v>0</v>
      </c>
      <c r="Q116" s="204"/>
    </row>
    <row r="117" spans="1:17" ht="15" customHeight="1" x14ac:dyDescent="0.25">
      <c r="A117" s="206"/>
      <c r="B117" s="206"/>
      <c r="C117" s="188"/>
      <c r="D117" s="200" t="s">
        <v>265</v>
      </c>
      <c r="E117" s="230" t="s">
        <v>266</v>
      </c>
      <c r="F117" s="203" t="s">
        <v>158</v>
      </c>
      <c r="G117" s="226"/>
      <c r="H117" s="202">
        <v>121</v>
      </c>
      <c r="I117" s="220">
        <v>0</v>
      </c>
      <c r="J117" s="220">
        <v>0</v>
      </c>
      <c r="K117" s="205">
        <v>0</v>
      </c>
      <c r="L117" s="205">
        <v>0</v>
      </c>
      <c r="M117" s="205">
        <v>11.1</v>
      </c>
      <c r="N117" s="205">
        <v>11.1</v>
      </c>
      <c r="O117" s="205">
        <v>0</v>
      </c>
      <c r="P117" s="205">
        <v>0</v>
      </c>
      <c r="Q117" s="204"/>
    </row>
    <row r="118" spans="1:17" ht="15" customHeight="1" x14ac:dyDescent="0.25">
      <c r="A118" s="206"/>
      <c r="B118" s="206"/>
      <c r="C118" s="188"/>
      <c r="D118" s="207"/>
      <c r="E118" s="230"/>
      <c r="F118" s="203" t="s">
        <v>158</v>
      </c>
      <c r="G118" s="226"/>
      <c r="H118" s="202">
        <v>129</v>
      </c>
      <c r="I118" s="205">
        <v>0</v>
      </c>
      <c r="J118" s="205">
        <v>0</v>
      </c>
      <c r="K118" s="205">
        <v>0</v>
      </c>
      <c r="L118" s="205">
        <v>0</v>
      </c>
      <c r="M118" s="205">
        <v>3.3</v>
      </c>
      <c r="N118" s="205">
        <v>3.3</v>
      </c>
      <c r="O118" s="205">
        <v>0</v>
      </c>
      <c r="P118" s="205">
        <v>0</v>
      </c>
      <c r="Q118" s="204"/>
    </row>
    <row r="119" spans="1:17" ht="15" customHeight="1" x14ac:dyDescent="0.25">
      <c r="A119" s="206"/>
      <c r="B119" s="206"/>
      <c r="C119" s="188"/>
      <c r="D119" s="227" t="s">
        <v>142</v>
      </c>
      <c r="E119" s="224" t="s">
        <v>128</v>
      </c>
      <c r="F119" s="203" t="s">
        <v>158</v>
      </c>
      <c r="G119" s="226"/>
      <c r="H119" s="202">
        <v>121</v>
      </c>
      <c r="I119" s="205">
        <v>0</v>
      </c>
      <c r="J119" s="205">
        <v>0</v>
      </c>
      <c r="K119" s="205">
        <v>0</v>
      </c>
      <c r="L119" s="205">
        <v>0</v>
      </c>
      <c r="M119" s="205">
        <v>1015.9</v>
      </c>
      <c r="N119" s="205">
        <v>1015.9</v>
      </c>
      <c r="O119" s="205">
        <v>0</v>
      </c>
      <c r="P119" s="205">
        <v>0</v>
      </c>
      <c r="Q119" s="204"/>
    </row>
    <row r="120" spans="1:17" ht="15" customHeight="1" x14ac:dyDescent="0.25">
      <c r="A120" s="206"/>
      <c r="B120" s="206"/>
      <c r="C120" s="188"/>
      <c r="D120" s="228"/>
      <c r="E120" s="225"/>
      <c r="F120" s="203" t="s">
        <v>225</v>
      </c>
      <c r="G120" s="226"/>
      <c r="H120" s="202">
        <v>129</v>
      </c>
      <c r="I120" s="205">
        <v>0</v>
      </c>
      <c r="J120" s="205">
        <v>0</v>
      </c>
      <c r="K120" s="205">
        <v>0</v>
      </c>
      <c r="L120" s="205">
        <v>0</v>
      </c>
      <c r="M120" s="205">
        <v>306.8</v>
      </c>
      <c r="N120" s="205">
        <v>306.8</v>
      </c>
      <c r="O120" s="205">
        <v>0</v>
      </c>
      <c r="P120" s="205">
        <v>0</v>
      </c>
      <c r="Q120" s="204"/>
    </row>
    <row r="121" spans="1:17" ht="15" customHeight="1" x14ac:dyDescent="0.25">
      <c r="A121" s="206"/>
      <c r="B121" s="206"/>
      <c r="C121" s="188"/>
      <c r="D121" s="227" t="s">
        <v>185</v>
      </c>
      <c r="E121" s="224" t="s">
        <v>183</v>
      </c>
      <c r="F121" s="203" t="s">
        <v>228</v>
      </c>
      <c r="G121" s="226"/>
      <c r="H121" s="202">
        <v>121</v>
      </c>
      <c r="I121" s="220">
        <v>0</v>
      </c>
      <c r="J121" s="220">
        <v>0</v>
      </c>
      <c r="K121" s="205">
        <v>192.9</v>
      </c>
      <c r="L121" s="205">
        <v>80.400000000000006</v>
      </c>
      <c r="M121" s="205">
        <v>149.19999999999999</v>
      </c>
      <c r="N121" s="205">
        <v>149.19999999999999</v>
      </c>
      <c r="O121" s="205">
        <v>0</v>
      </c>
      <c r="P121" s="205">
        <v>0</v>
      </c>
      <c r="Q121" s="204"/>
    </row>
    <row r="122" spans="1:17" ht="15" customHeight="1" x14ac:dyDescent="0.25">
      <c r="A122" s="206"/>
      <c r="B122" s="206"/>
      <c r="C122" s="188"/>
      <c r="D122" s="228"/>
      <c r="E122" s="226"/>
      <c r="F122" s="203" t="s">
        <v>228</v>
      </c>
      <c r="G122" s="226"/>
      <c r="H122" s="202">
        <v>129</v>
      </c>
      <c r="I122" s="220">
        <v>0</v>
      </c>
      <c r="J122" s="220">
        <v>0</v>
      </c>
      <c r="K122" s="205">
        <v>58.2</v>
      </c>
      <c r="L122" s="205">
        <v>24.3</v>
      </c>
      <c r="M122" s="205">
        <v>45.1</v>
      </c>
      <c r="N122" s="205">
        <v>45.1</v>
      </c>
      <c r="O122" s="205">
        <v>0</v>
      </c>
      <c r="P122" s="205">
        <v>0</v>
      </c>
      <c r="Q122" s="204"/>
    </row>
    <row r="123" spans="1:17" ht="15" customHeight="1" x14ac:dyDescent="0.25">
      <c r="A123" s="206"/>
      <c r="B123" s="206"/>
      <c r="C123" s="188"/>
      <c r="D123" s="228"/>
      <c r="E123" s="226"/>
      <c r="F123" s="203" t="s">
        <v>184</v>
      </c>
      <c r="G123" s="226"/>
      <c r="H123" s="202">
        <v>121</v>
      </c>
      <c r="I123" s="220">
        <v>0</v>
      </c>
      <c r="J123" s="220">
        <v>0</v>
      </c>
      <c r="K123" s="205">
        <v>3195.7</v>
      </c>
      <c r="L123" s="205">
        <v>1331.5</v>
      </c>
      <c r="M123" s="205">
        <v>3195.7</v>
      </c>
      <c r="N123" s="205">
        <v>3195.7</v>
      </c>
      <c r="O123" s="205">
        <v>0</v>
      </c>
      <c r="P123" s="205">
        <v>0</v>
      </c>
      <c r="Q123" s="204"/>
    </row>
    <row r="124" spans="1:17" ht="15" customHeight="1" x14ac:dyDescent="0.25">
      <c r="A124" s="206"/>
      <c r="B124" s="206"/>
      <c r="C124" s="188"/>
      <c r="D124" s="229"/>
      <c r="E124" s="225"/>
      <c r="F124" s="203" t="s">
        <v>184</v>
      </c>
      <c r="G124" s="226"/>
      <c r="H124" s="202">
        <v>129</v>
      </c>
      <c r="I124" s="220">
        <v>0</v>
      </c>
      <c r="J124" s="220">
        <v>0</v>
      </c>
      <c r="K124" s="205">
        <v>965.1</v>
      </c>
      <c r="L124" s="205">
        <v>402.2</v>
      </c>
      <c r="M124" s="205">
        <v>965.1</v>
      </c>
      <c r="N124" s="205">
        <v>965.1</v>
      </c>
      <c r="O124" s="205">
        <v>0</v>
      </c>
      <c r="P124" s="205">
        <v>0</v>
      </c>
      <c r="Q124" s="204"/>
    </row>
    <row r="125" spans="1:17" ht="32.25" customHeight="1" x14ac:dyDescent="0.25">
      <c r="A125" s="206"/>
      <c r="B125" s="206"/>
      <c r="C125" s="188"/>
      <c r="D125" s="181" t="s">
        <v>272</v>
      </c>
      <c r="E125" s="224" t="s">
        <v>271</v>
      </c>
      <c r="F125" s="224" t="s">
        <v>228</v>
      </c>
      <c r="G125" s="226"/>
      <c r="H125" s="202">
        <v>121</v>
      </c>
      <c r="I125" s="205">
        <v>0</v>
      </c>
      <c r="J125" s="205">
        <v>0</v>
      </c>
      <c r="K125" s="205">
        <v>0</v>
      </c>
      <c r="L125" s="205">
        <v>0</v>
      </c>
      <c r="M125" s="205">
        <v>43.8</v>
      </c>
      <c r="N125" s="205">
        <v>43.8</v>
      </c>
      <c r="O125" s="205">
        <v>0</v>
      </c>
      <c r="P125" s="205">
        <v>0</v>
      </c>
      <c r="Q125" s="232"/>
    </row>
    <row r="126" spans="1:17" ht="15" customHeight="1" x14ac:dyDescent="0.25">
      <c r="A126" s="212"/>
      <c r="B126" s="212"/>
      <c r="C126" s="196"/>
      <c r="D126" s="196"/>
      <c r="E126" s="225"/>
      <c r="F126" s="225"/>
      <c r="G126" s="225"/>
      <c r="H126" s="202">
        <v>129</v>
      </c>
      <c r="I126" s="205">
        <v>0</v>
      </c>
      <c r="J126" s="205">
        <v>0</v>
      </c>
      <c r="K126" s="205">
        <v>0</v>
      </c>
      <c r="L126" s="205">
        <v>0</v>
      </c>
      <c r="M126" s="205">
        <v>13.2</v>
      </c>
      <c r="N126" s="205">
        <v>13.2</v>
      </c>
      <c r="O126" s="205">
        <v>0</v>
      </c>
      <c r="P126" s="205">
        <v>0</v>
      </c>
      <c r="Q126" s="232"/>
    </row>
    <row r="127" spans="1:17" ht="14.25" customHeight="1" x14ac:dyDescent="0.25">
      <c r="A127" s="233">
        <v>19</v>
      </c>
      <c r="B127" s="233" t="s">
        <v>146</v>
      </c>
      <c r="C127" s="234" t="s">
        <v>244</v>
      </c>
      <c r="D127" s="181" t="s">
        <v>179</v>
      </c>
      <c r="E127" s="224" t="s">
        <v>188</v>
      </c>
      <c r="F127" s="224" t="s">
        <v>181</v>
      </c>
      <c r="G127" s="223" t="s">
        <v>246</v>
      </c>
      <c r="H127" s="199">
        <v>611</v>
      </c>
      <c r="I127" s="235">
        <v>2426</v>
      </c>
      <c r="J127" s="235">
        <v>2426</v>
      </c>
      <c r="K127" s="236">
        <v>0</v>
      </c>
      <c r="L127" s="236">
        <v>0</v>
      </c>
      <c r="M127" s="236">
        <v>0</v>
      </c>
      <c r="N127" s="236">
        <v>0</v>
      </c>
      <c r="O127" s="236">
        <v>0</v>
      </c>
      <c r="P127" s="236">
        <v>0</v>
      </c>
      <c r="Q127" s="237"/>
    </row>
    <row r="128" spans="1:17" ht="15" customHeight="1" x14ac:dyDescent="0.25">
      <c r="A128" s="233"/>
      <c r="B128" s="233"/>
      <c r="C128" s="234"/>
      <c r="D128" s="188"/>
      <c r="E128" s="225"/>
      <c r="F128" s="225"/>
      <c r="G128" s="223"/>
      <c r="H128" s="212"/>
      <c r="I128" s="238"/>
      <c r="J128" s="238"/>
      <c r="K128" s="239"/>
      <c r="L128" s="239"/>
      <c r="M128" s="240"/>
      <c r="N128" s="240"/>
      <c r="O128" s="239"/>
      <c r="P128" s="239"/>
      <c r="Q128" s="241"/>
    </row>
    <row r="129" spans="1:17" ht="15" customHeight="1" x14ac:dyDescent="0.25">
      <c r="A129" s="233"/>
      <c r="B129" s="233"/>
      <c r="C129" s="234"/>
      <c r="D129" s="188"/>
      <c r="E129" s="223" t="s">
        <v>175</v>
      </c>
      <c r="F129" s="203" t="s">
        <v>177</v>
      </c>
      <c r="G129" s="223"/>
      <c r="H129" s="202">
        <v>611</v>
      </c>
      <c r="I129" s="220">
        <v>899.8</v>
      </c>
      <c r="J129" s="220">
        <v>899.8</v>
      </c>
      <c r="K129" s="205">
        <v>0</v>
      </c>
      <c r="L129" s="205">
        <v>0</v>
      </c>
      <c r="M129" s="205">
        <v>0</v>
      </c>
      <c r="N129" s="205">
        <v>0</v>
      </c>
      <c r="O129" s="205">
        <v>0</v>
      </c>
      <c r="P129" s="205">
        <v>0</v>
      </c>
      <c r="Q129" s="204"/>
    </row>
    <row r="130" spans="1:17" ht="28.5" customHeight="1" x14ac:dyDescent="0.25">
      <c r="A130" s="233"/>
      <c r="B130" s="233"/>
      <c r="C130" s="234"/>
      <c r="D130" s="196"/>
      <c r="E130" s="223"/>
      <c r="F130" s="203" t="s">
        <v>227</v>
      </c>
      <c r="G130" s="223"/>
      <c r="H130" s="202">
        <v>621</v>
      </c>
      <c r="I130" s="220">
        <v>1325.7</v>
      </c>
      <c r="J130" s="220">
        <v>1325.7</v>
      </c>
      <c r="K130" s="205">
        <v>0</v>
      </c>
      <c r="L130" s="205">
        <v>0</v>
      </c>
      <c r="M130" s="205">
        <v>0</v>
      </c>
      <c r="N130" s="205">
        <v>0</v>
      </c>
      <c r="O130" s="205">
        <v>0</v>
      </c>
      <c r="P130" s="205">
        <v>0</v>
      </c>
      <c r="Q130" s="204"/>
    </row>
    <row r="131" spans="1:17" ht="15" customHeight="1" x14ac:dyDescent="0.25">
      <c r="A131" s="199">
        <v>20</v>
      </c>
      <c r="B131" s="199" t="s">
        <v>147</v>
      </c>
      <c r="C131" s="181" t="s">
        <v>267</v>
      </c>
      <c r="D131" s="231" t="s">
        <v>221</v>
      </c>
      <c r="E131" s="223" t="s">
        <v>222</v>
      </c>
      <c r="F131" s="203" t="s">
        <v>158</v>
      </c>
      <c r="G131" s="224" t="s">
        <v>262</v>
      </c>
      <c r="H131" s="202">
        <v>121</v>
      </c>
      <c r="I131" s="220">
        <v>0</v>
      </c>
      <c r="J131" s="220">
        <v>0</v>
      </c>
      <c r="K131" s="205">
        <v>0</v>
      </c>
      <c r="L131" s="205">
        <v>0</v>
      </c>
      <c r="M131" s="205">
        <v>49.3</v>
      </c>
      <c r="N131" s="205">
        <v>49.3</v>
      </c>
      <c r="O131" s="205">
        <v>0</v>
      </c>
      <c r="P131" s="205">
        <v>0</v>
      </c>
      <c r="Q131" s="204"/>
    </row>
    <row r="132" spans="1:17" ht="15" customHeight="1" x14ac:dyDescent="0.25">
      <c r="A132" s="206"/>
      <c r="B132" s="206"/>
      <c r="C132" s="188"/>
      <c r="D132" s="231"/>
      <c r="E132" s="223"/>
      <c r="F132" s="203" t="s">
        <v>158</v>
      </c>
      <c r="G132" s="226"/>
      <c r="H132" s="202">
        <v>129</v>
      </c>
      <c r="I132" s="220">
        <v>0</v>
      </c>
      <c r="J132" s="220">
        <v>0</v>
      </c>
      <c r="K132" s="205">
        <v>0</v>
      </c>
      <c r="L132" s="205">
        <v>0</v>
      </c>
      <c r="M132" s="205">
        <v>14.9</v>
      </c>
      <c r="N132" s="205">
        <v>14.9</v>
      </c>
      <c r="O132" s="205">
        <v>0</v>
      </c>
      <c r="P132" s="205">
        <v>0</v>
      </c>
      <c r="Q132" s="204"/>
    </row>
    <row r="133" spans="1:17" ht="15" customHeight="1" x14ac:dyDescent="0.25">
      <c r="A133" s="206"/>
      <c r="B133" s="206"/>
      <c r="C133" s="188"/>
      <c r="D133" s="200" t="s">
        <v>263</v>
      </c>
      <c r="E133" s="224" t="s">
        <v>264</v>
      </c>
      <c r="F133" s="203" t="s">
        <v>225</v>
      </c>
      <c r="G133" s="226"/>
      <c r="H133" s="202">
        <v>121</v>
      </c>
      <c r="I133" s="220">
        <v>0</v>
      </c>
      <c r="J133" s="220">
        <v>0</v>
      </c>
      <c r="K133" s="220">
        <v>0</v>
      </c>
      <c r="L133" s="220">
        <v>0</v>
      </c>
      <c r="M133" s="205">
        <v>133.5</v>
      </c>
      <c r="N133" s="205">
        <v>133.5</v>
      </c>
      <c r="O133" s="220">
        <v>0</v>
      </c>
      <c r="P133" s="220">
        <v>0</v>
      </c>
      <c r="Q133" s="204"/>
    </row>
    <row r="134" spans="1:17" ht="15" customHeight="1" x14ac:dyDescent="0.25">
      <c r="A134" s="206"/>
      <c r="B134" s="206"/>
      <c r="C134" s="188"/>
      <c r="D134" s="213"/>
      <c r="E134" s="225"/>
      <c r="F134" s="203" t="s">
        <v>225</v>
      </c>
      <c r="G134" s="226"/>
      <c r="H134" s="202">
        <v>129</v>
      </c>
      <c r="I134" s="220">
        <v>0</v>
      </c>
      <c r="J134" s="220">
        <v>0</v>
      </c>
      <c r="K134" s="220">
        <v>0</v>
      </c>
      <c r="L134" s="220">
        <v>0</v>
      </c>
      <c r="M134" s="205">
        <v>40.299999999999997</v>
      </c>
      <c r="N134" s="205">
        <v>40.299999999999997</v>
      </c>
      <c r="O134" s="220">
        <v>0</v>
      </c>
      <c r="P134" s="220">
        <v>0</v>
      </c>
      <c r="Q134" s="204"/>
    </row>
    <row r="135" spans="1:17" ht="15" customHeight="1" x14ac:dyDescent="0.25">
      <c r="A135" s="206"/>
      <c r="B135" s="206"/>
      <c r="C135" s="188"/>
      <c r="D135" s="231" t="s">
        <v>142</v>
      </c>
      <c r="E135" s="223" t="s">
        <v>128</v>
      </c>
      <c r="F135" s="203" t="s">
        <v>158</v>
      </c>
      <c r="G135" s="226"/>
      <c r="H135" s="202">
        <v>121</v>
      </c>
      <c r="I135" s="220">
        <v>0</v>
      </c>
      <c r="J135" s="220">
        <v>0</v>
      </c>
      <c r="K135" s="205">
        <v>0</v>
      </c>
      <c r="L135" s="205">
        <v>0</v>
      </c>
      <c r="M135" s="205">
        <v>1509.2</v>
      </c>
      <c r="N135" s="205">
        <v>1139.2</v>
      </c>
      <c r="O135" s="205">
        <v>0</v>
      </c>
      <c r="P135" s="205">
        <v>0</v>
      </c>
      <c r="Q135" s="204"/>
    </row>
    <row r="136" spans="1:17" ht="15" customHeight="1" x14ac:dyDescent="0.25">
      <c r="A136" s="206"/>
      <c r="B136" s="206"/>
      <c r="C136" s="188"/>
      <c r="D136" s="231"/>
      <c r="E136" s="223"/>
      <c r="F136" s="203" t="s">
        <v>158</v>
      </c>
      <c r="G136" s="226"/>
      <c r="H136" s="202">
        <v>129</v>
      </c>
      <c r="I136" s="220">
        <v>0</v>
      </c>
      <c r="J136" s="220">
        <v>0</v>
      </c>
      <c r="K136" s="205">
        <v>0</v>
      </c>
      <c r="L136" s="205">
        <v>0</v>
      </c>
      <c r="M136" s="205">
        <v>389.9</v>
      </c>
      <c r="N136" s="205">
        <v>278.10000000000002</v>
      </c>
      <c r="O136" s="205">
        <v>0</v>
      </c>
      <c r="P136" s="205">
        <v>0</v>
      </c>
      <c r="Q136" s="204"/>
    </row>
    <row r="137" spans="1:17" ht="15" customHeight="1" x14ac:dyDescent="0.25">
      <c r="A137" s="206"/>
      <c r="B137" s="206"/>
      <c r="C137" s="188"/>
      <c r="D137" s="181" t="s">
        <v>185</v>
      </c>
      <c r="E137" s="224" t="s">
        <v>183</v>
      </c>
      <c r="F137" s="203" t="s">
        <v>184</v>
      </c>
      <c r="G137" s="226"/>
      <c r="H137" s="202">
        <v>121</v>
      </c>
      <c r="I137" s="220">
        <v>0</v>
      </c>
      <c r="J137" s="220">
        <v>0</v>
      </c>
      <c r="K137" s="205">
        <v>0</v>
      </c>
      <c r="L137" s="205">
        <v>0</v>
      </c>
      <c r="M137" s="205">
        <v>3530.5</v>
      </c>
      <c r="N137" s="205">
        <v>3427.7</v>
      </c>
      <c r="O137" s="205">
        <v>0</v>
      </c>
      <c r="P137" s="205">
        <v>0</v>
      </c>
      <c r="Q137" s="204"/>
    </row>
    <row r="138" spans="1:17" ht="15" customHeight="1" x14ac:dyDescent="0.25">
      <c r="A138" s="206"/>
      <c r="B138" s="206"/>
      <c r="C138" s="188"/>
      <c r="D138" s="188"/>
      <c r="E138" s="226"/>
      <c r="F138" s="203" t="s">
        <v>184</v>
      </c>
      <c r="G138" s="226"/>
      <c r="H138" s="202">
        <v>129</v>
      </c>
      <c r="I138" s="220">
        <v>0</v>
      </c>
      <c r="J138" s="220">
        <v>0</v>
      </c>
      <c r="K138" s="205">
        <v>0</v>
      </c>
      <c r="L138" s="205">
        <v>0</v>
      </c>
      <c r="M138" s="205">
        <v>1165.5999999999999</v>
      </c>
      <c r="N138" s="205">
        <v>1134.5</v>
      </c>
      <c r="O138" s="205">
        <v>0</v>
      </c>
      <c r="P138" s="205">
        <v>0</v>
      </c>
      <c r="Q138" s="204"/>
    </row>
    <row r="139" spans="1:17" ht="15" customHeight="1" x14ac:dyDescent="0.25">
      <c r="A139" s="212"/>
      <c r="B139" s="212"/>
      <c r="C139" s="196"/>
      <c r="D139" s="196"/>
      <c r="E139" s="225"/>
      <c r="F139" s="203" t="s">
        <v>270</v>
      </c>
      <c r="G139" s="225"/>
      <c r="H139" s="202">
        <v>312</v>
      </c>
      <c r="I139" s="220">
        <v>0</v>
      </c>
      <c r="J139" s="220">
        <v>0</v>
      </c>
      <c r="K139" s="205">
        <v>0</v>
      </c>
      <c r="L139" s="205">
        <v>0</v>
      </c>
      <c r="M139" s="205">
        <v>329</v>
      </c>
      <c r="N139" s="205">
        <v>329</v>
      </c>
      <c r="O139" s="205">
        <v>0</v>
      </c>
      <c r="P139" s="205">
        <v>0</v>
      </c>
      <c r="Q139" s="204"/>
    </row>
    <row r="140" spans="1:17" ht="54.75" customHeight="1" x14ac:dyDescent="0.25">
      <c r="A140" s="199">
        <v>22</v>
      </c>
      <c r="B140" s="199" t="s">
        <v>168</v>
      </c>
      <c r="C140" s="181" t="s">
        <v>230</v>
      </c>
      <c r="D140" s="208" t="s">
        <v>179</v>
      </c>
      <c r="E140" s="203" t="s">
        <v>188</v>
      </c>
      <c r="F140" s="211" t="s">
        <v>182</v>
      </c>
      <c r="G140" s="224" t="s">
        <v>249</v>
      </c>
      <c r="H140" s="202">
        <v>244</v>
      </c>
      <c r="I140" s="220">
        <v>1260.3</v>
      </c>
      <c r="J140" s="220">
        <v>1260.3</v>
      </c>
      <c r="K140" s="205">
        <v>0</v>
      </c>
      <c r="L140" s="205">
        <v>0</v>
      </c>
      <c r="M140" s="205">
        <v>0</v>
      </c>
      <c r="N140" s="205">
        <v>0</v>
      </c>
      <c r="O140" s="205">
        <v>0</v>
      </c>
      <c r="P140" s="205">
        <v>0</v>
      </c>
      <c r="Q140" s="204"/>
    </row>
    <row r="141" spans="1:17" ht="54.75" customHeight="1" x14ac:dyDescent="0.25">
      <c r="A141" s="206"/>
      <c r="B141" s="206"/>
      <c r="C141" s="188"/>
      <c r="D141" s="181" t="s">
        <v>174</v>
      </c>
      <c r="E141" s="224" t="s">
        <v>175</v>
      </c>
      <c r="F141" s="211" t="s">
        <v>178</v>
      </c>
      <c r="G141" s="226"/>
      <c r="H141" s="202">
        <v>612</v>
      </c>
      <c r="I141" s="220">
        <v>0</v>
      </c>
      <c r="J141" s="220">
        <v>0</v>
      </c>
      <c r="K141" s="205">
        <v>0</v>
      </c>
      <c r="L141" s="205">
        <v>0</v>
      </c>
      <c r="M141" s="205">
        <v>342.3</v>
      </c>
      <c r="N141" s="205">
        <v>342.3</v>
      </c>
      <c r="O141" s="205"/>
      <c r="P141" s="205"/>
      <c r="Q141" s="204"/>
    </row>
    <row r="142" spans="1:17" ht="47.25" customHeight="1" x14ac:dyDescent="0.25">
      <c r="A142" s="206"/>
      <c r="B142" s="206"/>
      <c r="C142" s="188"/>
      <c r="D142" s="196"/>
      <c r="E142" s="225"/>
      <c r="F142" s="211" t="s">
        <v>227</v>
      </c>
      <c r="G142" s="225"/>
      <c r="H142" s="202">
        <v>622</v>
      </c>
      <c r="I142" s="220">
        <v>0</v>
      </c>
      <c r="J142" s="220">
        <v>0</v>
      </c>
      <c r="K142" s="205">
        <v>792.3</v>
      </c>
      <c r="L142" s="205">
        <v>0</v>
      </c>
      <c r="M142" s="205">
        <v>450</v>
      </c>
      <c r="N142" s="205">
        <v>450</v>
      </c>
      <c r="O142" s="205">
        <v>0</v>
      </c>
      <c r="P142" s="205">
        <v>0</v>
      </c>
      <c r="Q142" s="204"/>
    </row>
    <row r="143" spans="1:17" ht="21" customHeight="1" x14ac:dyDescent="0.25">
      <c r="A143" s="199">
        <v>23</v>
      </c>
      <c r="B143" s="199" t="s">
        <v>169</v>
      </c>
      <c r="C143" s="181" t="s">
        <v>149</v>
      </c>
      <c r="D143" s="181" t="s">
        <v>142</v>
      </c>
      <c r="E143" s="223" t="s">
        <v>128</v>
      </c>
      <c r="F143" s="224" t="s">
        <v>158</v>
      </c>
      <c r="G143" s="224" t="s">
        <v>152</v>
      </c>
      <c r="H143" s="242">
        <v>121</v>
      </c>
      <c r="I143" s="220">
        <v>10141.299999999999</v>
      </c>
      <c r="J143" s="220">
        <v>10140.200000000001</v>
      </c>
      <c r="K143" s="205">
        <v>11754.4</v>
      </c>
      <c r="L143" s="205">
        <v>5300.7</v>
      </c>
      <c r="M143" s="205">
        <v>12215.8</v>
      </c>
      <c r="N143" s="205">
        <v>11997.5</v>
      </c>
      <c r="O143" s="205">
        <v>11737.4</v>
      </c>
      <c r="P143" s="205">
        <v>11737.4</v>
      </c>
      <c r="Q143" s="201"/>
    </row>
    <row r="144" spans="1:17" ht="15.75" x14ac:dyDescent="0.25">
      <c r="A144" s="206"/>
      <c r="B144" s="206"/>
      <c r="C144" s="188"/>
      <c r="D144" s="188"/>
      <c r="E144" s="223"/>
      <c r="F144" s="226"/>
      <c r="G144" s="226"/>
      <c r="H144" s="242">
        <v>122</v>
      </c>
      <c r="I144" s="220">
        <v>46.8</v>
      </c>
      <c r="J144" s="220">
        <v>46.7</v>
      </c>
      <c r="K144" s="205">
        <v>25</v>
      </c>
      <c r="L144" s="205">
        <v>19.399999999999999</v>
      </c>
      <c r="M144" s="205">
        <v>37.1</v>
      </c>
      <c r="N144" s="205">
        <v>37.1</v>
      </c>
      <c r="O144" s="205">
        <v>25</v>
      </c>
      <c r="P144" s="205">
        <v>25</v>
      </c>
      <c r="Q144" s="201"/>
    </row>
    <row r="145" spans="1:17" ht="15.75" x14ac:dyDescent="0.25">
      <c r="A145" s="206"/>
      <c r="B145" s="206"/>
      <c r="C145" s="188"/>
      <c r="D145" s="188"/>
      <c r="E145" s="223"/>
      <c r="F145" s="226"/>
      <c r="G145" s="226"/>
      <c r="H145" s="242">
        <v>129</v>
      </c>
      <c r="I145" s="220">
        <v>3062.6</v>
      </c>
      <c r="J145" s="220">
        <v>3054.7</v>
      </c>
      <c r="K145" s="205">
        <v>3544.7</v>
      </c>
      <c r="L145" s="205">
        <v>1432</v>
      </c>
      <c r="M145" s="205">
        <v>3677.4</v>
      </c>
      <c r="N145" s="205">
        <v>3612.2</v>
      </c>
      <c r="O145" s="205">
        <v>3544.7</v>
      </c>
      <c r="P145" s="205">
        <v>3544.7</v>
      </c>
      <c r="Q145" s="201"/>
    </row>
    <row r="146" spans="1:17" ht="15.75" x14ac:dyDescent="0.25">
      <c r="A146" s="206"/>
      <c r="B146" s="206"/>
      <c r="C146" s="188"/>
      <c r="D146" s="188"/>
      <c r="E146" s="223"/>
      <c r="F146" s="226"/>
      <c r="G146" s="226"/>
      <c r="H146" s="242">
        <v>244</v>
      </c>
      <c r="I146" s="220">
        <v>1135.5</v>
      </c>
      <c r="J146" s="220">
        <v>1129.3</v>
      </c>
      <c r="K146" s="205">
        <v>1307</v>
      </c>
      <c r="L146" s="205">
        <v>451.3</v>
      </c>
      <c r="M146" s="205">
        <v>1345.5</v>
      </c>
      <c r="N146" s="205">
        <v>1342.7</v>
      </c>
      <c r="O146" s="205">
        <v>1298</v>
      </c>
      <c r="P146" s="205">
        <v>1298</v>
      </c>
      <c r="Q146" s="201"/>
    </row>
    <row r="147" spans="1:17" ht="15.75" x14ac:dyDescent="0.25">
      <c r="A147" s="206"/>
      <c r="B147" s="206"/>
      <c r="C147" s="188"/>
      <c r="D147" s="188"/>
      <c r="E147" s="223"/>
      <c r="F147" s="226"/>
      <c r="G147" s="226"/>
      <c r="H147" s="242">
        <v>853</v>
      </c>
      <c r="I147" s="220">
        <v>0.01</v>
      </c>
      <c r="J147" s="220">
        <v>0.01</v>
      </c>
      <c r="K147" s="205">
        <v>0.03</v>
      </c>
      <c r="L147" s="205">
        <v>0</v>
      </c>
      <c r="M147" s="205">
        <v>0</v>
      </c>
      <c r="N147" s="205">
        <v>0</v>
      </c>
      <c r="O147" s="205">
        <v>0</v>
      </c>
      <c r="P147" s="205">
        <v>0</v>
      </c>
      <c r="Q147" s="201"/>
    </row>
    <row r="148" spans="1:17" ht="17.25" customHeight="1" x14ac:dyDescent="0.25">
      <c r="A148" s="206"/>
      <c r="B148" s="206"/>
      <c r="C148" s="188"/>
      <c r="D148" s="188"/>
      <c r="E148" s="223"/>
      <c r="F148" s="226"/>
      <c r="G148" s="226"/>
      <c r="H148" s="242">
        <v>321</v>
      </c>
      <c r="I148" s="220">
        <v>4</v>
      </c>
      <c r="J148" s="220">
        <v>4</v>
      </c>
      <c r="K148" s="205">
        <v>4</v>
      </c>
      <c r="L148" s="205">
        <v>0</v>
      </c>
      <c r="M148" s="205">
        <v>0</v>
      </c>
      <c r="N148" s="205">
        <v>0</v>
      </c>
      <c r="O148" s="205">
        <v>4</v>
      </c>
      <c r="P148" s="205">
        <v>4</v>
      </c>
      <c r="Q148" s="201"/>
    </row>
    <row r="149" spans="1:17" ht="34.5" customHeight="1" x14ac:dyDescent="0.25">
      <c r="A149" s="206"/>
      <c r="B149" s="206"/>
      <c r="C149" s="188"/>
      <c r="D149" s="188" t="s">
        <v>274</v>
      </c>
      <c r="E149" s="224" t="s">
        <v>273</v>
      </c>
      <c r="F149" s="226"/>
      <c r="G149" s="226"/>
      <c r="H149" s="242">
        <v>121</v>
      </c>
      <c r="I149" s="220"/>
      <c r="J149" s="220"/>
      <c r="K149" s="205"/>
      <c r="L149" s="205"/>
      <c r="M149" s="205">
        <v>150.4</v>
      </c>
      <c r="N149" s="205">
        <v>150.4</v>
      </c>
      <c r="O149" s="205"/>
      <c r="P149" s="205"/>
      <c r="Q149" s="201"/>
    </row>
    <row r="150" spans="1:17" ht="17.25" customHeight="1" x14ac:dyDescent="0.25">
      <c r="A150" s="206"/>
      <c r="B150" s="206"/>
      <c r="C150" s="188"/>
      <c r="D150" s="196"/>
      <c r="E150" s="225"/>
      <c r="F150" s="225"/>
      <c r="G150" s="225"/>
      <c r="H150" s="242">
        <v>129</v>
      </c>
      <c r="I150" s="220"/>
      <c r="J150" s="220"/>
      <c r="K150" s="205"/>
      <c r="L150" s="205"/>
      <c r="M150" s="205">
        <v>45.4</v>
      </c>
      <c r="N150" s="205">
        <v>45.4</v>
      </c>
      <c r="O150" s="205"/>
      <c r="P150" s="205"/>
      <c r="Q150" s="201"/>
    </row>
    <row r="151" spans="1:17" ht="33" customHeight="1" x14ac:dyDescent="0.25">
      <c r="A151" s="199">
        <v>24</v>
      </c>
      <c r="B151" s="199" t="s">
        <v>208</v>
      </c>
      <c r="C151" s="200" t="s">
        <v>186</v>
      </c>
      <c r="D151" s="181" t="s">
        <v>142</v>
      </c>
      <c r="E151" s="223" t="s">
        <v>128</v>
      </c>
      <c r="F151" s="223" t="s">
        <v>159</v>
      </c>
      <c r="G151" s="223" t="s">
        <v>187</v>
      </c>
      <c r="H151" s="242">
        <v>121</v>
      </c>
      <c r="I151" s="220">
        <v>0</v>
      </c>
      <c r="J151" s="220">
        <v>0</v>
      </c>
      <c r="K151" s="205">
        <v>0</v>
      </c>
      <c r="L151" s="205">
        <v>0</v>
      </c>
      <c r="M151" s="205">
        <v>0</v>
      </c>
      <c r="N151" s="205">
        <v>0</v>
      </c>
      <c r="O151" s="205">
        <v>0</v>
      </c>
      <c r="P151" s="205">
        <v>0</v>
      </c>
      <c r="Q151" s="201"/>
    </row>
    <row r="152" spans="1:17" ht="33" customHeight="1" x14ac:dyDescent="0.25">
      <c r="A152" s="206"/>
      <c r="B152" s="206"/>
      <c r="C152" s="207"/>
      <c r="D152" s="188"/>
      <c r="E152" s="223"/>
      <c r="F152" s="223"/>
      <c r="G152" s="223"/>
      <c r="H152" s="242">
        <v>129</v>
      </c>
      <c r="I152" s="220">
        <v>0</v>
      </c>
      <c r="J152" s="220">
        <v>0</v>
      </c>
      <c r="K152" s="205">
        <v>0</v>
      </c>
      <c r="L152" s="205">
        <v>0</v>
      </c>
      <c r="M152" s="205">
        <v>0</v>
      </c>
      <c r="N152" s="205">
        <v>0</v>
      </c>
      <c r="O152" s="205">
        <v>0</v>
      </c>
      <c r="P152" s="205">
        <v>0</v>
      </c>
      <c r="Q152" s="201"/>
    </row>
    <row r="153" spans="1:17" ht="33" customHeight="1" x14ac:dyDescent="0.25">
      <c r="A153" s="212"/>
      <c r="B153" s="212"/>
      <c r="C153" s="213"/>
      <c r="D153" s="196"/>
      <c r="E153" s="223"/>
      <c r="F153" s="223"/>
      <c r="G153" s="223"/>
      <c r="H153" s="242">
        <v>244</v>
      </c>
      <c r="I153" s="220">
        <v>0</v>
      </c>
      <c r="J153" s="220">
        <v>0</v>
      </c>
      <c r="K153" s="205">
        <v>0</v>
      </c>
      <c r="L153" s="205">
        <v>0</v>
      </c>
      <c r="M153" s="205">
        <v>0</v>
      </c>
      <c r="N153" s="205">
        <v>0</v>
      </c>
      <c r="O153" s="205">
        <v>0</v>
      </c>
      <c r="P153" s="205">
        <v>0</v>
      </c>
      <c r="Q153" s="201"/>
    </row>
    <row r="154" spans="1:17" ht="20.25" customHeight="1" x14ac:dyDescent="0.25">
      <c r="A154" s="233">
        <v>25</v>
      </c>
      <c r="B154" s="233" t="s">
        <v>209</v>
      </c>
      <c r="C154" s="222" t="s">
        <v>173</v>
      </c>
      <c r="D154" s="222" t="s">
        <v>142</v>
      </c>
      <c r="E154" s="223" t="s">
        <v>128</v>
      </c>
      <c r="F154" s="223" t="s">
        <v>159</v>
      </c>
      <c r="G154" s="223" t="s">
        <v>150</v>
      </c>
      <c r="H154" s="202">
        <v>111</v>
      </c>
      <c r="I154" s="220">
        <v>14527</v>
      </c>
      <c r="J154" s="220">
        <v>14526.6</v>
      </c>
      <c r="K154" s="205">
        <v>16164.6</v>
      </c>
      <c r="L154" s="205">
        <v>7204.9</v>
      </c>
      <c r="M154" s="205">
        <v>16481.8</v>
      </c>
      <c r="N154" s="205">
        <v>16481.8</v>
      </c>
      <c r="O154" s="205">
        <v>16164.6</v>
      </c>
      <c r="P154" s="205">
        <v>16164.6</v>
      </c>
      <c r="Q154" s="201"/>
    </row>
    <row r="155" spans="1:17" ht="20.25" customHeight="1" x14ac:dyDescent="0.25">
      <c r="A155" s="233"/>
      <c r="B155" s="233"/>
      <c r="C155" s="222"/>
      <c r="D155" s="222"/>
      <c r="E155" s="223"/>
      <c r="F155" s="223"/>
      <c r="G155" s="223"/>
      <c r="H155" s="202">
        <v>112</v>
      </c>
      <c r="I155" s="220">
        <v>1</v>
      </c>
      <c r="J155" s="220">
        <v>1</v>
      </c>
      <c r="K155" s="205">
        <v>0</v>
      </c>
      <c r="L155" s="205">
        <v>0</v>
      </c>
      <c r="M155" s="205">
        <v>0</v>
      </c>
      <c r="N155" s="205">
        <v>0</v>
      </c>
      <c r="O155" s="205">
        <v>0</v>
      </c>
      <c r="P155" s="205">
        <v>0</v>
      </c>
      <c r="Q155" s="201"/>
    </row>
    <row r="156" spans="1:17" ht="18" customHeight="1" x14ac:dyDescent="0.25">
      <c r="A156" s="233"/>
      <c r="B156" s="233"/>
      <c r="C156" s="222"/>
      <c r="D156" s="222"/>
      <c r="E156" s="223"/>
      <c r="F156" s="223"/>
      <c r="G156" s="223"/>
      <c r="H156" s="202">
        <v>119</v>
      </c>
      <c r="I156" s="220">
        <v>4387.1000000000004</v>
      </c>
      <c r="J156" s="220">
        <v>4387.1000000000004</v>
      </c>
      <c r="K156" s="205">
        <v>4881.7</v>
      </c>
      <c r="L156" s="205">
        <v>2145.9</v>
      </c>
      <c r="M156" s="205">
        <v>4564.5</v>
      </c>
      <c r="N156" s="205">
        <v>4564.5</v>
      </c>
      <c r="O156" s="205">
        <v>4881.7</v>
      </c>
      <c r="P156" s="205">
        <v>2145.9</v>
      </c>
      <c r="Q156" s="201"/>
    </row>
    <row r="157" spans="1:17" ht="23.25" customHeight="1" x14ac:dyDescent="0.25">
      <c r="A157" s="233"/>
      <c r="B157" s="233"/>
      <c r="C157" s="222"/>
      <c r="D157" s="222"/>
      <c r="E157" s="223"/>
      <c r="F157" s="223"/>
      <c r="G157" s="223"/>
      <c r="H157" s="202">
        <v>244</v>
      </c>
      <c r="I157" s="220">
        <v>1571.2</v>
      </c>
      <c r="J157" s="220">
        <v>1571.2</v>
      </c>
      <c r="K157" s="205">
        <v>2696.8</v>
      </c>
      <c r="L157" s="205">
        <v>1130</v>
      </c>
      <c r="M157" s="205">
        <v>2836.8</v>
      </c>
      <c r="N157" s="205">
        <v>2836.8</v>
      </c>
      <c r="O157" s="205">
        <v>2696.8</v>
      </c>
      <c r="P157" s="205">
        <v>2696.8</v>
      </c>
      <c r="Q157" s="201"/>
    </row>
    <row r="158" spans="1:17" ht="44.25" customHeight="1" x14ac:dyDescent="0.25">
      <c r="A158" s="199">
        <v>26</v>
      </c>
      <c r="B158" s="243" t="s">
        <v>218</v>
      </c>
      <c r="C158" s="200" t="s">
        <v>250</v>
      </c>
      <c r="D158" s="227" t="s">
        <v>142</v>
      </c>
      <c r="E158" s="224" t="s">
        <v>128</v>
      </c>
      <c r="F158" s="244">
        <v>106</v>
      </c>
      <c r="G158" s="224" t="s">
        <v>251</v>
      </c>
      <c r="H158" s="202">
        <v>121</v>
      </c>
      <c r="I158" s="220">
        <v>594</v>
      </c>
      <c r="J158" s="220">
        <v>594</v>
      </c>
      <c r="K158" s="205">
        <v>0</v>
      </c>
      <c r="L158" s="205">
        <v>0</v>
      </c>
      <c r="M158" s="205">
        <v>0</v>
      </c>
      <c r="N158" s="205">
        <v>0</v>
      </c>
      <c r="O158" s="205">
        <v>0</v>
      </c>
      <c r="P158" s="205">
        <v>0</v>
      </c>
      <c r="Q158" s="201"/>
    </row>
    <row r="159" spans="1:17" ht="53.25" customHeight="1" x14ac:dyDescent="0.25">
      <c r="A159" s="245"/>
      <c r="B159" s="246"/>
      <c r="C159" s="247"/>
      <c r="D159" s="248"/>
      <c r="E159" s="245"/>
      <c r="F159" s="246"/>
      <c r="G159" s="245"/>
      <c r="H159" s="202">
        <v>129</v>
      </c>
      <c r="I159" s="220">
        <v>179.4</v>
      </c>
      <c r="J159" s="220">
        <v>179.4</v>
      </c>
      <c r="K159" s="205">
        <v>0</v>
      </c>
      <c r="L159" s="205">
        <v>0</v>
      </c>
      <c r="M159" s="205">
        <v>0</v>
      </c>
      <c r="N159" s="205">
        <v>0</v>
      </c>
      <c r="O159" s="205">
        <v>0</v>
      </c>
      <c r="P159" s="205">
        <v>0</v>
      </c>
      <c r="Q159" s="201"/>
    </row>
    <row r="160" spans="1:17" ht="15.75" x14ac:dyDescent="0.25">
      <c r="A160" s="249"/>
      <c r="B160" s="250"/>
      <c r="C160" s="251"/>
      <c r="D160" s="252"/>
      <c r="E160" s="253"/>
      <c r="F160" s="254"/>
      <c r="G160" s="255"/>
      <c r="H160" s="254"/>
      <c r="I160" s="254"/>
      <c r="J160" s="254"/>
      <c r="K160" s="254"/>
      <c r="L160" s="254"/>
      <c r="M160" s="254"/>
      <c r="N160" s="254"/>
      <c r="O160" s="254"/>
      <c r="P160" s="254"/>
      <c r="Q160" s="254"/>
    </row>
    <row r="161" spans="1:17" ht="18.75" x14ac:dyDescent="0.3">
      <c r="A161" s="37" t="s">
        <v>277</v>
      </c>
      <c r="B161" s="37"/>
      <c r="C161" s="38"/>
      <c r="D161" s="37"/>
      <c r="E161" s="37"/>
      <c r="F161" s="37"/>
      <c r="G161" s="37"/>
      <c r="H161" s="37"/>
      <c r="I161" s="31"/>
      <c r="J161" s="31"/>
      <c r="K161" s="31"/>
      <c r="L161" s="31"/>
      <c r="M161" s="39" t="s">
        <v>211</v>
      </c>
      <c r="N161" s="23"/>
      <c r="O161" s="39"/>
      <c r="P161" s="31"/>
      <c r="Q161" s="39"/>
    </row>
    <row r="162" spans="1:17" ht="15" customHeight="1" x14ac:dyDescent="0.25">
      <c r="A162" s="23" t="s">
        <v>131</v>
      </c>
      <c r="B162" s="23"/>
      <c r="C162" s="48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31"/>
      <c r="P162" s="31"/>
      <c r="Q162" s="31"/>
    </row>
    <row r="163" spans="1:17" x14ac:dyDescent="0.25">
      <c r="A163" s="42"/>
      <c r="B163" s="42"/>
      <c r="C163" s="46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</row>
    <row r="164" spans="1:17" x14ac:dyDescent="0.25">
      <c r="A164" s="42"/>
      <c r="B164" s="42"/>
      <c r="C164" s="46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</row>
    <row r="165" spans="1:17" x14ac:dyDescent="0.25">
      <c r="A165" s="42"/>
      <c r="B165" s="42"/>
      <c r="C165" s="46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</row>
    <row r="166" spans="1:17" x14ac:dyDescent="0.25">
      <c r="A166" s="42"/>
      <c r="B166" s="42"/>
      <c r="C166" s="46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</row>
    <row r="167" spans="1:17" x14ac:dyDescent="0.25">
      <c r="A167" s="99" t="s">
        <v>278</v>
      </c>
      <c r="B167" s="99"/>
      <c r="C167" s="100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</row>
    <row r="168" spans="1:17" x14ac:dyDescent="0.25">
      <c r="A168" s="70" t="s">
        <v>212</v>
      </c>
      <c r="B168" s="70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</row>
    <row r="169" spans="1:17" x14ac:dyDescent="0.25">
      <c r="A169" s="70"/>
      <c r="B169" s="70"/>
      <c r="C169" s="70"/>
    </row>
  </sheetData>
  <autoFilter ref="A6:R159" xr:uid="{00000000-0009-0000-0000-000001000000}"/>
  <mergeCells count="168">
    <mergeCell ref="C75:C110"/>
    <mergeCell ref="B75:B110"/>
    <mergeCell ref="A75:A110"/>
    <mergeCell ref="E109:E110"/>
    <mergeCell ref="B131:B139"/>
    <mergeCell ref="A131:A139"/>
    <mergeCell ref="E137:E139"/>
    <mergeCell ref="D113:D114"/>
    <mergeCell ref="E113:E114"/>
    <mergeCell ref="D115:D116"/>
    <mergeCell ref="D85:D86"/>
    <mergeCell ref="E85:E86"/>
    <mergeCell ref="F125:F126"/>
    <mergeCell ref="G111:G126"/>
    <mergeCell ref="D127:D130"/>
    <mergeCell ref="F127:F128"/>
    <mergeCell ref="C140:C142"/>
    <mergeCell ref="C127:C130"/>
    <mergeCell ref="A127:A130"/>
    <mergeCell ref="B127:B130"/>
    <mergeCell ref="E131:E132"/>
    <mergeCell ref="E135:E136"/>
    <mergeCell ref="D133:D134"/>
    <mergeCell ref="E133:E134"/>
    <mergeCell ref="D141:D142"/>
    <mergeCell ref="E141:E142"/>
    <mergeCell ref="G140:G142"/>
    <mergeCell ref="D137:D139"/>
    <mergeCell ref="C131:C139"/>
    <mergeCell ref="C111:C126"/>
    <mergeCell ref="B111:B126"/>
    <mergeCell ref="A111:A126"/>
    <mergeCell ref="E125:E126"/>
    <mergeCell ref="D125:D126"/>
    <mergeCell ref="O127:O128"/>
    <mergeCell ref="P127:P128"/>
    <mergeCell ref="Q127:Q128"/>
    <mergeCell ref="M127:M128"/>
    <mergeCell ref="N127:N128"/>
    <mergeCell ref="H127:H128"/>
    <mergeCell ref="I127:I128"/>
    <mergeCell ref="J127:J128"/>
    <mergeCell ref="K127:K128"/>
    <mergeCell ref="L127:L128"/>
    <mergeCell ref="E52:E53"/>
    <mergeCell ref="G54:G55"/>
    <mergeCell ref="E54:E55"/>
    <mergeCell ref="F54:F55"/>
    <mergeCell ref="G46:G51"/>
    <mergeCell ref="G52:G53"/>
    <mergeCell ref="E81:E82"/>
    <mergeCell ref="E46:E51"/>
    <mergeCell ref="G63:G64"/>
    <mergeCell ref="G65:G66"/>
    <mergeCell ref="G67:G74"/>
    <mergeCell ref="G56:G62"/>
    <mergeCell ref="G75:G80"/>
    <mergeCell ref="G81:G82"/>
    <mergeCell ref="D83:D84"/>
    <mergeCell ref="E83:E84"/>
    <mergeCell ref="F83:F84"/>
    <mergeCell ref="G83:G84"/>
    <mergeCell ref="D117:D118"/>
    <mergeCell ref="D119:D120"/>
    <mergeCell ref="E119:E120"/>
    <mergeCell ref="G87:G94"/>
    <mergeCell ref="G97:G100"/>
    <mergeCell ref="F85:F86"/>
    <mergeCell ref="G85:G86"/>
    <mergeCell ref="D95:D96"/>
    <mergeCell ref="G95:G96"/>
    <mergeCell ref="G101:G110"/>
    <mergeCell ref="D109:D110"/>
    <mergeCell ref="E67:E74"/>
    <mergeCell ref="E56:E62"/>
    <mergeCell ref="E129:E130"/>
    <mergeCell ref="E127:E128"/>
    <mergeCell ref="E63:E66"/>
    <mergeCell ref="D111:D112"/>
    <mergeCell ref="E111:E112"/>
    <mergeCell ref="D87:D94"/>
    <mergeCell ref="E87:E94"/>
    <mergeCell ref="D81:D82"/>
    <mergeCell ref="D97:D100"/>
    <mergeCell ref="E97:E100"/>
    <mergeCell ref="D101:D108"/>
    <mergeCell ref="E101:E108"/>
    <mergeCell ref="D121:D124"/>
    <mergeCell ref="E121:E124"/>
    <mergeCell ref="D75:D80"/>
    <mergeCell ref="E75:E80"/>
    <mergeCell ref="A8:A15"/>
    <mergeCell ref="A16:A18"/>
    <mergeCell ref="B16:B18"/>
    <mergeCell ref="D46:D51"/>
    <mergeCell ref="B46:B74"/>
    <mergeCell ref="D67:D74"/>
    <mergeCell ref="C46:C74"/>
    <mergeCell ref="D56:D62"/>
    <mergeCell ref="D63:D66"/>
    <mergeCell ref="D52:D53"/>
    <mergeCell ref="D54:D55"/>
    <mergeCell ref="A46:A74"/>
    <mergeCell ref="C30:C32"/>
    <mergeCell ref="B30:B32"/>
    <mergeCell ref="A30:A32"/>
    <mergeCell ref="C16:C18"/>
    <mergeCell ref="B8:B15"/>
    <mergeCell ref="C8:C15"/>
    <mergeCell ref="C34:C45"/>
    <mergeCell ref="B34:B45"/>
    <mergeCell ref="A34:A45"/>
    <mergeCell ref="I3:P3"/>
    <mergeCell ref="A3:A6"/>
    <mergeCell ref="D3:D6"/>
    <mergeCell ref="B3:B6"/>
    <mergeCell ref="C3:C6"/>
    <mergeCell ref="N1:Q1"/>
    <mergeCell ref="Q3:Q6"/>
    <mergeCell ref="I4:J5"/>
    <mergeCell ref="O4:P5"/>
    <mergeCell ref="E5:E6"/>
    <mergeCell ref="F5:F6"/>
    <mergeCell ref="G5:G6"/>
    <mergeCell ref="H5:H6"/>
    <mergeCell ref="K5:L5"/>
    <mergeCell ref="M5:N5"/>
    <mergeCell ref="K4:N4"/>
    <mergeCell ref="B1:L1"/>
    <mergeCell ref="A2:Q2"/>
    <mergeCell ref="E3:H4"/>
    <mergeCell ref="G154:G157"/>
    <mergeCell ref="D154:D157"/>
    <mergeCell ref="E154:E157"/>
    <mergeCell ref="F154:F157"/>
    <mergeCell ref="B154:B157"/>
    <mergeCell ref="C154:C157"/>
    <mergeCell ref="A158:A159"/>
    <mergeCell ref="B158:B159"/>
    <mergeCell ref="C158:C159"/>
    <mergeCell ref="D158:D159"/>
    <mergeCell ref="E158:E159"/>
    <mergeCell ref="F158:F159"/>
    <mergeCell ref="G158:G159"/>
    <mergeCell ref="A167:C167"/>
    <mergeCell ref="D143:D148"/>
    <mergeCell ref="E143:E148"/>
    <mergeCell ref="G127:G130"/>
    <mergeCell ref="B140:B142"/>
    <mergeCell ref="A140:A142"/>
    <mergeCell ref="A154:A157"/>
    <mergeCell ref="C151:C153"/>
    <mergeCell ref="D151:D153"/>
    <mergeCell ref="F151:F153"/>
    <mergeCell ref="G151:G153"/>
    <mergeCell ref="B151:B153"/>
    <mergeCell ref="A151:A153"/>
    <mergeCell ref="E151:E153"/>
    <mergeCell ref="D131:D132"/>
    <mergeCell ref="D135:D136"/>
    <mergeCell ref="G131:G139"/>
    <mergeCell ref="B143:B150"/>
    <mergeCell ref="A143:A150"/>
    <mergeCell ref="C143:C150"/>
    <mergeCell ref="F143:F150"/>
    <mergeCell ref="G143:G150"/>
    <mergeCell ref="D149:D150"/>
    <mergeCell ref="E149:E150"/>
  </mergeCells>
  <phoneticPr fontId="10" type="noConversion"/>
  <pageMargins left="0.70866141732283472" right="0" top="0.59055118110236227" bottom="0" header="0.31496062992125984" footer="0.31496062992125984"/>
  <pageSetup paperSize="9" scale="39" fitToHeight="0" orientation="landscape" r:id="rId1"/>
  <rowBreaks count="2" manualBreakCount="2">
    <brk id="29" max="19" man="1"/>
    <brk id="103" max="19" man="1"/>
  </rowBreaks>
  <ignoredErrors>
    <ignoredError sqref="G5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2"/>
  <sheetViews>
    <sheetView zoomScale="95" zoomScaleNormal="95" workbookViewId="0">
      <selection activeCell="H10" sqref="H10"/>
    </sheetView>
  </sheetViews>
  <sheetFormatPr defaultColWidth="8.85546875" defaultRowHeight="15" x14ac:dyDescent="0.25"/>
  <cols>
    <col min="1" max="1" width="6" style="32" customWidth="1"/>
    <col min="2" max="2" width="28.5703125" style="32" customWidth="1"/>
    <col min="3" max="3" width="35.28515625" style="32" customWidth="1"/>
    <col min="4" max="4" width="32.7109375" style="32" customWidth="1"/>
    <col min="5" max="5" width="12.140625" style="32" customWidth="1"/>
    <col min="6" max="6" width="11.7109375" style="32" customWidth="1"/>
    <col min="7" max="7" width="10.85546875" style="32" customWidth="1"/>
    <col min="8" max="8" width="9.5703125" style="32" bestFit="1" customWidth="1"/>
    <col min="9" max="9" width="11.7109375" style="32" customWidth="1"/>
    <col min="10" max="10" width="11.5703125" style="32" customWidth="1"/>
    <col min="11" max="11" width="9.28515625" style="32" bestFit="1" customWidth="1"/>
    <col min="12" max="12" width="9.42578125" style="32" bestFit="1" customWidth="1"/>
    <col min="13" max="13" width="12.42578125" style="32" customWidth="1"/>
    <col min="14" max="16384" width="8.85546875" style="32"/>
  </cols>
  <sheetData>
    <row r="1" spans="1:13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116" t="s">
        <v>45</v>
      </c>
      <c r="K1" s="116"/>
      <c r="L1" s="116"/>
      <c r="M1" s="116"/>
    </row>
    <row r="2" spans="1:13" ht="69" customHeight="1" x14ac:dyDescent="0.25">
      <c r="A2" s="31"/>
      <c r="B2" s="114" t="s">
        <v>276</v>
      </c>
      <c r="C2" s="114"/>
      <c r="D2" s="114"/>
      <c r="E2" s="114"/>
      <c r="F2" s="114"/>
      <c r="G2" s="114"/>
      <c r="H2" s="114"/>
      <c r="I2" s="114"/>
      <c r="J2" s="115" t="s">
        <v>46</v>
      </c>
      <c r="K2" s="115"/>
      <c r="L2" s="115"/>
      <c r="M2" s="115"/>
    </row>
    <row r="3" spans="1:13" ht="33" customHeight="1" x14ac:dyDescent="0.3">
      <c r="A3" s="103" t="s">
        <v>44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ht="47.25" customHeight="1" x14ac:dyDescent="0.25">
      <c r="A4" s="117" t="s">
        <v>0</v>
      </c>
      <c r="B4" s="101" t="s">
        <v>32</v>
      </c>
      <c r="C4" s="117" t="s">
        <v>33</v>
      </c>
      <c r="D4" s="101" t="s">
        <v>34</v>
      </c>
      <c r="E4" s="119" t="s">
        <v>4</v>
      </c>
      <c r="F4" s="120"/>
      <c r="G4" s="121" t="s">
        <v>5</v>
      </c>
      <c r="H4" s="135"/>
      <c r="I4" s="135"/>
      <c r="J4" s="122"/>
      <c r="K4" s="119" t="s">
        <v>6</v>
      </c>
      <c r="L4" s="120"/>
      <c r="M4" s="117" t="s">
        <v>22</v>
      </c>
    </row>
    <row r="5" spans="1:13" ht="21.75" customHeight="1" x14ac:dyDescent="0.25">
      <c r="A5" s="117"/>
      <c r="B5" s="101"/>
      <c r="C5" s="117"/>
      <c r="D5" s="101"/>
      <c r="E5" s="119"/>
      <c r="F5" s="120"/>
      <c r="G5" s="123" t="s">
        <v>8</v>
      </c>
      <c r="H5" s="124"/>
      <c r="I5" s="129" t="s">
        <v>9</v>
      </c>
      <c r="J5" s="130"/>
      <c r="K5" s="119"/>
      <c r="L5" s="120"/>
      <c r="M5" s="117"/>
    </row>
    <row r="6" spans="1:13" x14ac:dyDescent="0.25">
      <c r="A6" s="117"/>
      <c r="B6" s="101"/>
      <c r="C6" s="117"/>
      <c r="D6" s="101"/>
      <c r="E6" s="119"/>
      <c r="F6" s="120"/>
      <c r="G6" s="125"/>
      <c r="H6" s="126"/>
      <c r="I6" s="131"/>
      <c r="J6" s="132"/>
      <c r="K6" s="119"/>
      <c r="L6" s="120"/>
      <c r="M6" s="117"/>
    </row>
    <row r="7" spans="1:13" x14ac:dyDescent="0.25">
      <c r="A7" s="117"/>
      <c r="B7" s="101"/>
      <c r="C7" s="117"/>
      <c r="D7" s="101"/>
      <c r="E7" s="121"/>
      <c r="F7" s="122"/>
      <c r="G7" s="127"/>
      <c r="H7" s="128"/>
      <c r="I7" s="133"/>
      <c r="J7" s="134"/>
      <c r="K7" s="121"/>
      <c r="L7" s="122"/>
      <c r="M7" s="118"/>
    </row>
    <row r="8" spans="1:13" ht="15" customHeight="1" x14ac:dyDescent="0.25">
      <c r="A8" s="118"/>
      <c r="B8" s="102"/>
      <c r="C8" s="118"/>
      <c r="D8" s="102"/>
      <c r="E8" s="33" t="s">
        <v>10</v>
      </c>
      <c r="F8" s="33" t="s">
        <v>11</v>
      </c>
      <c r="G8" s="33" t="s">
        <v>10</v>
      </c>
      <c r="H8" s="33" t="s">
        <v>11</v>
      </c>
      <c r="I8" s="33" t="s">
        <v>10</v>
      </c>
      <c r="J8" s="33" t="s">
        <v>11</v>
      </c>
      <c r="K8" s="33" t="s">
        <v>12</v>
      </c>
      <c r="L8" s="33" t="s">
        <v>13</v>
      </c>
      <c r="M8" s="34"/>
    </row>
    <row r="9" spans="1:13" x14ac:dyDescent="0.25">
      <c r="A9" s="35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  <c r="K9" s="35">
        <v>11</v>
      </c>
      <c r="L9" s="35">
        <v>12</v>
      </c>
      <c r="M9" s="35">
        <v>13</v>
      </c>
    </row>
    <row r="10" spans="1:13" ht="21" customHeight="1" x14ac:dyDescent="0.25">
      <c r="A10" s="110">
        <v>1</v>
      </c>
      <c r="B10" s="104" t="s">
        <v>27</v>
      </c>
      <c r="C10" s="104" t="s">
        <v>153</v>
      </c>
      <c r="D10" s="34" t="s">
        <v>35</v>
      </c>
      <c r="E10" s="44">
        <v>226532.1</v>
      </c>
      <c r="F10" s="44">
        <v>226516.4</v>
      </c>
      <c r="G10" s="44">
        <f t="shared" ref="G10" si="0">G12+G13+G14+G15</f>
        <v>236732.9</v>
      </c>
      <c r="H10" s="44">
        <f>H12+H13+H14+H15</f>
        <v>129835.6</v>
      </c>
      <c r="I10" s="44">
        <f t="shared" ref="I10:J10" si="1">I12+I13+I14+I15</f>
        <v>291969.5</v>
      </c>
      <c r="J10" s="44">
        <f t="shared" si="1"/>
        <v>289552.19999999995</v>
      </c>
      <c r="K10" s="44">
        <f t="shared" ref="K10:L10" si="2">K12+K13+K14+K15</f>
        <v>110018.59999999999</v>
      </c>
      <c r="L10" s="44">
        <f t="shared" si="2"/>
        <v>110018.59999999999</v>
      </c>
      <c r="M10" s="34"/>
    </row>
    <row r="11" spans="1:13" x14ac:dyDescent="0.25">
      <c r="A11" s="101"/>
      <c r="B11" s="105"/>
      <c r="C11" s="105"/>
      <c r="D11" s="34" t="s">
        <v>36</v>
      </c>
      <c r="E11" s="44"/>
      <c r="F11" s="44"/>
      <c r="G11" s="44"/>
      <c r="H11" s="44"/>
      <c r="I11" s="44"/>
      <c r="J11" s="44"/>
      <c r="K11" s="44"/>
      <c r="L11" s="44"/>
      <c r="M11" s="34"/>
    </row>
    <row r="12" spans="1:13" x14ac:dyDescent="0.25">
      <c r="A12" s="101"/>
      <c r="B12" s="105"/>
      <c r="C12" s="105"/>
      <c r="D12" s="34" t="s">
        <v>37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34"/>
    </row>
    <row r="13" spans="1:13" x14ac:dyDescent="0.25">
      <c r="A13" s="101"/>
      <c r="B13" s="105"/>
      <c r="C13" s="105"/>
      <c r="D13" s="34" t="s">
        <v>38</v>
      </c>
      <c r="E13" s="44">
        <v>117295.3</v>
      </c>
      <c r="F13" s="44">
        <v>117295.3</v>
      </c>
      <c r="G13" s="44">
        <f t="shared" ref="G13" si="3">G19+G31</f>
        <v>108427.4</v>
      </c>
      <c r="H13" s="44">
        <f>H19+H31</f>
        <v>65795.600000000006</v>
      </c>
      <c r="I13" s="44">
        <f t="shared" ref="I13:J13" si="4">I19+I31</f>
        <v>158238.5</v>
      </c>
      <c r="J13" s="44">
        <f t="shared" si="4"/>
        <v>157622.9</v>
      </c>
      <c r="K13" s="44">
        <f>K19+K31</f>
        <v>10847.7</v>
      </c>
      <c r="L13" s="44">
        <f t="shared" ref="L13" si="5">L19+L31</f>
        <v>10847.7</v>
      </c>
      <c r="M13" s="34"/>
    </row>
    <row r="14" spans="1:13" x14ac:dyDescent="0.25">
      <c r="A14" s="101"/>
      <c r="B14" s="105"/>
      <c r="C14" s="105"/>
      <c r="D14" s="34" t="s">
        <v>39</v>
      </c>
      <c r="E14" s="44">
        <v>109236.8</v>
      </c>
      <c r="F14" s="44">
        <v>109221.1</v>
      </c>
      <c r="G14" s="44">
        <f t="shared" ref="G14:J14" si="6">G32+G26+G20</f>
        <v>128305.5</v>
      </c>
      <c r="H14" s="44">
        <f t="shared" si="6"/>
        <v>64040</v>
      </c>
      <c r="I14" s="44">
        <f t="shared" si="6"/>
        <v>133731</v>
      </c>
      <c r="J14" s="44">
        <f t="shared" si="6"/>
        <v>131929.29999999999</v>
      </c>
      <c r="K14" s="44">
        <f>K20+K26+K32</f>
        <v>99170.9</v>
      </c>
      <c r="L14" s="44">
        <f>L20+L26+L32</f>
        <v>99170.9</v>
      </c>
      <c r="M14" s="34"/>
    </row>
    <row r="15" spans="1:13" x14ac:dyDescent="0.25">
      <c r="A15" s="102"/>
      <c r="B15" s="106"/>
      <c r="C15" s="106"/>
      <c r="D15" s="34" t="s">
        <v>40</v>
      </c>
      <c r="E15" s="44"/>
      <c r="F15" s="44"/>
      <c r="G15" s="44"/>
      <c r="H15" s="44"/>
      <c r="I15" s="44"/>
      <c r="J15" s="44"/>
      <c r="K15" s="44"/>
      <c r="L15" s="44"/>
      <c r="M15" s="34"/>
    </row>
    <row r="16" spans="1:13" ht="20.25" customHeight="1" x14ac:dyDescent="0.25">
      <c r="A16" s="110">
        <v>2</v>
      </c>
      <c r="B16" s="111" t="s">
        <v>41</v>
      </c>
      <c r="C16" s="107" t="s">
        <v>161</v>
      </c>
      <c r="D16" s="36" t="s">
        <v>35</v>
      </c>
      <c r="E16" s="44">
        <v>100787.5</v>
      </c>
      <c r="F16" s="44">
        <v>100787.5</v>
      </c>
      <c r="G16" s="44">
        <f t="shared" ref="G16:J16" si="7">G17+G18+G19+G20+G21</f>
        <v>117118.2</v>
      </c>
      <c r="H16" s="44">
        <f t="shared" si="7"/>
        <v>62866.5</v>
      </c>
      <c r="I16" s="44">
        <f t="shared" si="7"/>
        <v>135931.9</v>
      </c>
      <c r="J16" s="44">
        <f t="shared" si="7"/>
        <v>134416.5</v>
      </c>
      <c r="K16" s="44">
        <f t="shared" ref="K16:L16" si="8">K17+K18+K19+K20+K21</f>
        <v>69619.600000000006</v>
      </c>
      <c r="L16" s="44">
        <f t="shared" si="8"/>
        <v>69619.600000000006</v>
      </c>
      <c r="M16" s="34"/>
    </row>
    <row r="17" spans="1:13" x14ac:dyDescent="0.25">
      <c r="A17" s="101"/>
      <c r="B17" s="112"/>
      <c r="C17" s="108"/>
      <c r="D17" s="34" t="s">
        <v>36</v>
      </c>
      <c r="E17" s="44"/>
      <c r="F17" s="44"/>
      <c r="G17" s="44"/>
      <c r="H17" s="44"/>
      <c r="I17" s="44"/>
      <c r="J17" s="44"/>
      <c r="K17" s="44"/>
      <c r="L17" s="44"/>
      <c r="M17" s="34"/>
    </row>
    <row r="18" spans="1:13" x14ac:dyDescent="0.25">
      <c r="A18" s="101"/>
      <c r="B18" s="112"/>
      <c r="C18" s="108"/>
      <c r="D18" s="34" t="s">
        <v>37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34"/>
    </row>
    <row r="19" spans="1:13" x14ac:dyDescent="0.25">
      <c r="A19" s="101"/>
      <c r="B19" s="112"/>
      <c r="C19" s="108"/>
      <c r="D19" s="34" t="s">
        <v>38</v>
      </c>
      <c r="E19" s="44">
        <v>26429.599999999999</v>
      </c>
      <c r="F19" s="44">
        <v>26429.599999999999</v>
      </c>
      <c r="G19" s="44">
        <v>29221.200000000001</v>
      </c>
      <c r="H19" s="44">
        <v>16510.900000000001</v>
      </c>
      <c r="I19" s="44">
        <v>43566</v>
      </c>
      <c r="J19" s="44">
        <v>43566</v>
      </c>
      <c r="K19" s="44">
        <v>10847.7</v>
      </c>
      <c r="L19" s="44">
        <v>10847.7</v>
      </c>
      <c r="M19" s="34"/>
    </row>
    <row r="20" spans="1:13" x14ac:dyDescent="0.25">
      <c r="A20" s="101"/>
      <c r="B20" s="112"/>
      <c r="C20" s="108"/>
      <c r="D20" s="34" t="s">
        <v>39</v>
      </c>
      <c r="E20" s="44">
        <v>74357.899999999994</v>
      </c>
      <c r="F20" s="44">
        <v>74357.899999999994</v>
      </c>
      <c r="G20" s="44">
        <v>87897</v>
      </c>
      <c r="H20" s="44">
        <v>46355.6</v>
      </c>
      <c r="I20" s="44">
        <v>92365.9</v>
      </c>
      <c r="J20" s="44">
        <v>90850.5</v>
      </c>
      <c r="K20" s="44">
        <v>58771.9</v>
      </c>
      <c r="L20" s="44">
        <v>58771.9</v>
      </c>
      <c r="M20" s="34"/>
    </row>
    <row r="21" spans="1:13" ht="15.75" customHeight="1" x14ac:dyDescent="0.25">
      <c r="A21" s="102"/>
      <c r="B21" s="113"/>
      <c r="C21" s="109"/>
      <c r="D21" s="34" t="s">
        <v>40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34"/>
    </row>
    <row r="22" spans="1:13" x14ac:dyDescent="0.25">
      <c r="A22" s="110">
        <v>3</v>
      </c>
      <c r="B22" s="111" t="s">
        <v>102</v>
      </c>
      <c r="C22" s="104" t="s">
        <v>157</v>
      </c>
      <c r="D22" s="34" t="s">
        <v>35</v>
      </c>
      <c r="E22" s="44">
        <v>2.4</v>
      </c>
      <c r="F22" s="44">
        <v>2.4</v>
      </c>
      <c r="G22" s="44">
        <f t="shared" ref="G22:J22" si="9">G26</f>
        <v>30.3</v>
      </c>
      <c r="H22" s="44">
        <f t="shared" si="9"/>
        <v>0</v>
      </c>
      <c r="I22" s="44">
        <f t="shared" si="9"/>
        <v>10.4</v>
      </c>
      <c r="J22" s="44">
        <f t="shared" si="9"/>
        <v>10.4</v>
      </c>
      <c r="K22" s="44">
        <f t="shared" ref="K22:L22" si="10">K26</f>
        <v>20.8</v>
      </c>
      <c r="L22" s="44">
        <f t="shared" si="10"/>
        <v>20.8</v>
      </c>
      <c r="M22" s="34"/>
    </row>
    <row r="23" spans="1:13" x14ac:dyDescent="0.25">
      <c r="A23" s="101"/>
      <c r="B23" s="112"/>
      <c r="C23" s="105"/>
      <c r="D23" s="34" t="s">
        <v>36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34"/>
    </row>
    <row r="24" spans="1:13" x14ac:dyDescent="0.25">
      <c r="A24" s="101"/>
      <c r="B24" s="112"/>
      <c r="C24" s="105"/>
      <c r="D24" s="34" t="s">
        <v>37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34"/>
    </row>
    <row r="25" spans="1:13" x14ac:dyDescent="0.25">
      <c r="A25" s="101"/>
      <c r="B25" s="112"/>
      <c r="C25" s="105"/>
      <c r="D25" s="34" t="s">
        <v>38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34"/>
    </row>
    <row r="26" spans="1:13" x14ac:dyDescent="0.25">
      <c r="A26" s="101"/>
      <c r="B26" s="112"/>
      <c r="C26" s="105"/>
      <c r="D26" s="34" t="s">
        <v>39</v>
      </c>
      <c r="E26" s="44">
        <v>2.4</v>
      </c>
      <c r="F26" s="44">
        <v>2.4</v>
      </c>
      <c r="G26" s="44">
        <v>30.3</v>
      </c>
      <c r="H26" s="44">
        <v>0</v>
      </c>
      <c r="I26" s="44">
        <v>10.4</v>
      </c>
      <c r="J26" s="44">
        <v>10.4</v>
      </c>
      <c r="K26" s="44">
        <v>20.8</v>
      </c>
      <c r="L26" s="44">
        <v>20.8</v>
      </c>
      <c r="M26" s="34"/>
    </row>
    <row r="27" spans="1:13" x14ac:dyDescent="0.25">
      <c r="A27" s="102"/>
      <c r="B27" s="113"/>
      <c r="C27" s="106"/>
      <c r="D27" s="34" t="s">
        <v>40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34"/>
    </row>
    <row r="28" spans="1:13" x14ac:dyDescent="0.25">
      <c r="A28" s="110">
        <v>4</v>
      </c>
      <c r="B28" s="111" t="s">
        <v>103</v>
      </c>
      <c r="C28" s="104" t="s">
        <v>160</v>
      </c>
      <c r="D28" s="34" t="s">
        <v>35</v>
      </c>
      <c r="E28" s="44">
        <v>125742.2</v>
      </c>
      <c r="F28" s="44">
        <v>125726.5</v>
      </c>
      <c r="G28" s="44">
        <f t="shared" ref="G28:J28" si="11">G30+G31+G32+G33</f>
        <v>119584.4</v>
      </c>
      <c r="H28" s="44">
        <f t="shared" si="11"/>
        <v>66969.100000000006</v>
      </c>
      <c r="I28" s="44">
        <f t="shared" si="11"/>
        <v>156027.20000000001</v>
      </c>
      <c r="J28" s="44">
        <f t="shared" si="11"/>
        <v>155125.29999999999</v>
      </c>
      <c r="K28" s="44">
        <f t="shared" ref="K28:L28" si="12">K30+K31+K32+K33</f>
        <v>40378.199999999997</v>
      </c>
      <c r="L28" s="44">
        <f t="shared" si="12"/>
        <v>40378.199999999997</v>
      </c>
      <c r="M28" s="34"/>
    </row>
    <row r="29" spans="1:13" x14ac:dyDescent="0.25">
      <c r="A29" s="101"/>
      <c r="B29" s="112"/>
      <c r="C29" s="105"/>
      <c r="D29" s="34" t="s">
        <v>36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34"/>
    </row>
    <row r="30" spans="1:13" x14ac:dyDescent="0.25">
      <c r="A30" s="101"/>
      <c r="B30" s="112"/>
      <c r="C30" s="105"/>
      <c r="D30" s="34" t="s">
        <v>37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34"/>
    </row>
    <row r="31" spans="1:13" x14ac:dyDescent="0.25">
      <c r="A31" s="101"/>
      <c r="B31" s="112"/>
      <c r="C31" s="105"/>
      <c r="D31" s="34" t="s">
        <v>38</v>
      </c>
      <c r="E31" s="44">
        <v>90865.7</v>
      </c>
      <c r="F31" s="44">
        <v>90865.7</v>
      </c>
      <c r="G31" s="44">
        <v>79206.2</v>
      </c>
      <c r="H31" s="44">
        <v>49284.7</v>
      </c>
      <c r="I31" s="44">
        <v>114672.5</v>
      </c>
      <c r="J31" s="44">
        <v>114056.9</v>
      </c>
      <c r="K31" s="44">
        <v>0</v>
      </c>
      <c r="L31" s="44">
        <v>0</v>
      </c>
      <c r="M31" s="34"/>
    </row>
    <row r="32" spans="1:13" x14ac:dyDescent="0.25">
      <c r="A32" s="101"/>
      <c r="B32" s="112"/>
      <c r="C32" s="105"/>
      <c r="D32" s="34" t="s">
        <v>39</v>
      </c>
      <c r="E32" s="44">
        <v>34876.5</v>
      </c>
      <c r="F32" s="44">
        <v>34860.800000000003</v>
      </c>
      <c r="G32" s="44">
        <v>40378.199999999997</v>
      </c>
      <c r="H32" s="44">
        <v>17684.400000000001</v>
      </c>
      <c r="I32" s="44">
        <v>41354.699999999997</v>
      </c>
      <c r="J32" s="44">
        <v>41068.400000000001</v>
      </c>
      <c r="K32" s="44">
        <v>40378.199999999997</v>
      </c>
      <c r="L32" s="44">
        <v>40378.199999999997</v>
      </c>
      <c r="M32" s="34"/>
    </row>
    <row r="33" spans="1:15" x14ac:dyDescent="0.25">
      <c r="A33" s="102"/>
      <c r="B33" s="113"/>
      <c r="C33" s="106"/>
      <c r="D33" s="34" t="s">
        <v>40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34"/>
    </row>
    <row r="34" spans="1:1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5" x14ac:dyDescent="0.25">
      <c r="A35" s="41" t="s">
        <v>43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5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5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5" ht="18.75" x14ac:dyDescent="0.3">
      <c r="A38" s="37" t="s">
        <v>277</v>
      </c>
      <c r="B38" s="37"/>
      <c r="C38" s="38"/>
      <c r="D38" s="37"/>
      <c r="E38" s="37"/>
      <c r="F38" s="37"/>
      <c r="G38" s="37"/>
      <c r="H38" s="37"/>
      <c r="I38" s="31"/>
      <c r="J38" s="31"/>
      <c r="K38" s="31"/>
      <c r="L38" s="31"/>
      <c r="M38" s="39" t="s">
        <v>211</v>
      </c>
      <c r="N38" s="31"/>
      <c r="O38" s="39"/>
    </row>
    <row r="39" spans="1:15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1" spans="1:15" x14ac:dyDescent="0.25">
      <c r="A41" s="99" t="s">
        <v>278</v>
      </c>
      <c r="B41" s="99"/>
      <c r="C41" s="100"/>
    </row>
    <row r="42" spans="1:15" x14ac:dyDescent="0.25">
      <c r="A42" s="41" t="s">
        <v>212</v>
      </c>
      <c r="B42" s="41"/>
    </row>
  </sheetData>
  <mergeCells count="27">
    <mergeCell ref="B2:I2"/>
    <mergeCell ref="A41:C41"/>
    <mergeCell ref="J2:M2"/>
    <mergeCell ref="J1:M1"/>
    <mergeCell ref="A22:A27"/>
    <mergeCell ref="B22:B27"/>
    <mergeCell ref="C22:C27"/>
    <mergeCell ref="M4:M7"/>
    <mergeCell ref="A4:A8"/>
    <mergeCell ref="E4:F7"/>
    <mergeCell ref="G5:H7"/>
    <mergeCell ref="I5:J7"/>
    <mergeCell ref="K4:L7"/>
    <mergeCell ref="G4:J4"/>
    <mergeCell ref="D4:D8"/>
    <mergeCell ref="C4:C8"/>
    <mergeCell ref="B4:B8"/>
    <mergeCell ref="A3:M3"/>
    <mergeCell ref="C10:C15"/>
    <mergeCell ref="C16:C21"/>
    <mergeCell ref="C28:C33"/>
    <mergeCell ref="A10:A15"/>
    <mergeCell ref="A16:A21"/>
    <mergeCell ref="A28:A33"/>
    <mergeCell ref="B10:B15"/>
    <mergeCell ref="B16:B21"/>
    <mergeCell ref="B28:B33"/>
  </mergeCells>
  <pageMargins left="0.7" right="0.7" top="0.75" bottom="0.75" header="0.3" footer="0.3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9"/>
  <sheetViews>
    <sheetView topLeftCell="A52" workbookViewId="0">
      <selection activeCell="A88" sqref="A88:C89"/>
    </sheetView>
  </sheetViews>
  <sheetFormatPr defaultRowHeight="15" x14ac:dyDescent="0.25"/>
  <cols>
    <col min="1" max="1" width="5.5703125" customWidth="1"/>
    <col min="2" max="2" width="35.5703125" customWidth="1"/>
    <col min="3" max="3" width="16.7109375" customWidth="1"/>
    <col min="4" max="4" width="16.85546875" customWidth="1"/>
    <col min="5" max="5" width="14.7109375" customWidth="1"/>
    <col min="6" max="6" width="14.42578125" customWidth="1"/>
    <col min="7" max="7" width="14.140625" customWidth="1"/>
    <col min="8" max="8" width="14.7109375" customWidth="1"/>
    <col min="10" max="10" width="11.28515625" customWidth="1"/>
    <col min="12" max="12" width="17.42578125" customWidth="1"/>
    <col min="13" max="13" width="18.140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45" t="s">
        <v>77</v>
      </c>
      <c r="N1" s="145"/>
      <c r="O1" s="145"/>
      <c r="P1" s="145"/>
    </row>
    <row r="2" spans="1:16" ht="54.75" customHeight="1" x14ac:dyDescent="0.25">
      <c r="A2" s="4"/>
      <c r="B2" s="22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146" t="s">
        <v>46</v>
      </c>
      <c r="N2" s="146"/>
      <c r="O2" s="146"/>
      <c r="P2" s="146"/>
    </row>
    <row r="3" spans="1:16" ht="38.25" customHeight="1" x14ac:dyDescent="0.3">
      <c r="A3" s="153" t="s">
        <v>135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16" ht="18.75" x14ac:dyDescent="0.25">
      <c r="A4" s="13"/>
      <c r="B4" s="13"/>
      <c r="C4" s="13"/>
      <c r="D4" s="13"/>
      <c r="E4" s="155" t="s">
        <v>231</v>
      </c>
      <c r="F4" s="155"/>
      <c r="G4" s="155"/>
      <c r="H4" s="155"/>
      <c r="I4" s="155"/>
      <c r="J4" s="155"/>
      <c r="K4" s="155"/>
      <c r="L4" s="154"/>
      <c r="M4" s="154"/>
      <c r="N4" s="154"/>
      <c r="O4" s="154"/>
      <c r="P4" s="154"/>
    </row>
    <row r="5" spans="1:16" ht="15.75" x14ac:dyDescent="0.25">
      <c r="A5" s="12"/>
      <c r="B5" s="156" t="s">
        <v>83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</row>
    <row r="6" spans="1:16" ht="33" customHeight="1" x14ac:dyDescent="0.25">
      <c r="A6" s="140" t="s">
        <v>0</v>
      </c>
      <c r="B6" s="141" t="s">
        <v>99</v>
      </c>
      <c r="C6" s="141" t="s">
        <v>71</v>
      </c>
      <c r="D6" s="141" t="s">
        <v>100</v>
      </c>
      <c r="E6" s="141" t="s">
        <v>101</v>
      </c>
      <c r="F6" s="141"/>
      <c r="G6" s="150" t="s">
        <v>70</v>
      </c>
      <c r="H6" s="152"/>
      <c r="I6" s="150" t="s">
        <v>47</v>
      </c>
      <c r="J6" s="151"/>
      <c r="K6" s="152"/>
      <c r="L6" s="144" t="s">
        <v>48</v>
      </c>
      <c r="M6" s="144" t="s">
        <v>49</v>
      </c>
      <c r="N6" s="147" t="s">
        <v>50</v>
      </c>
      <c r="O6" s="148"/>
      <c r="P6" s="149"/>
    </row>
    <row r="7" spans="1:16" x14ac:dyDescent="0.25">
      <c r="A7" s="140"/>
      <c r="B7" s="142"/>
      <c r="C7" s="142"/>
      <c r="D7" s="142"/>
      <c r="E7" s="143" t="s">
        <v>51</v>
      </c>
      <c r="F7" s="143" t="s">
        <v>52</v>
      </c>
      <c r="G7" s="143" t="s">
        <v>51</v>
      </c>
      <c r="H7" s="143" t="s">
        <v>52</v>
      </c>
      <c r="I7" s="143" t="s">
        <v>35</v>
      </c>
      <c r="J7" s="143" t="s">
        <v>53</v>
      </c>
      <c r="K7" s="157" t="s">
        <v>54</v>
      </c>
      <c r="L7" s="144"/>
      <c r="M7" s="144"/>
      <c r="N7" s="147"/>
      <c r="O7" s="148"/>
      <c r="P7" s="149"/>
    </row>
    <row r="8" spans="1:16" x14ac:dyDescent="0.25">
      <c r="A8" s="140"/>
      <c r="B8" s="142"/>
      <c r="C8" s="142"/>
      <c r="D8" s="142"/>
      <c r="E8" s="144"/>
      <c r="F8" s="144"/>
      <c r="G8" s="144"/>
      <c r="H8" s="144"/>
      <c r="I8" s="144"/>
      <c r="J8" s="144"/>
      <c r="K8" s="158"/>
      <c r="L8" s="144"/>
      <c r="M8" s="144"/>
      <c r="N8" s="147"/>
      <c r="O8" s="148"/>
      <c r="P8" s="149"/>
    </row>
    <row r="9" spans="1:16" x14ac:dyDescent="0.25">
      <c r="A9" s="140"/>
      <c r="B9" s="142"/>
      <c r="C9" s="142"/>
      <c r="D9" s="142"/>
      <c r="E9" s="141"/>
      <c r="F9" s="141"/>
      <c r="G9" s="141"/>
      <c r="H9" s="141"/>
      <c r="I9" s="141"/>
      <c r="J9" s="141"/>
      <c r="K9" s="159"/>
      <c r="L9" s="141"/>
      <c r="M9" s="141"/>
      <c r="N9" s="150"/>
      <c r="O9" s="151"/>
      <c r="P9" s="152"/>
    </row>
    <row r="10" spans="1:16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7">
        <v>13</v>
      </c>
      <c r="N10" s="137">
        <v>14</v>
      </c>
      <c r="O10" s="138"/>
      <c r="P10" s="139"/>
    </row>
    <row r="11" spans="1:16" x14ac:dyDescent="0.25">
      <c r="A11" s="5"/>
      <c r="B11" s="11" t="s">
        <v>55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5"/>
      <c r="B12" s="5" t="s">
        <v>56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5"/>
      <c r="B13" s="5" t="s">
        <v>57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5"/>
      <c r="B14" s="5" t="s">
        <v>58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5"/>
      <c r="B15" s="5" t="s">
        <v>59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5"/>
      <c r="B16" s="5" t="s">
        <v>36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 t="s">
        <v>42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 t="s">
        <v>38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 t="s">
        <v>39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 t="s">
        <v>40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 t="s">
        <v>60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 t="s">
        <v>42</v>
      </c>
      <c r="C23" s="5"/>
      <c r="D23" s="5"/>
      <c r="E23" s="5"/>
      <c r="F23" s="5"/>
      <c r="G23" s="5" t="s">
        <v>72</v>
      </c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 t="s">
        <v>38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 t="s">
        <v>15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 t="s">
        <v>61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 t="s">
        <v>14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 t="s">
        <v>62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 t="s">
        <v>36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/>
      <c r="B32" s="5" t="s">
        <v>42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 t="s">
        <v>38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5"/>
      <c r="B34" s="5" t="s">
        <v>39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5">
      <c r="A35" s="5"/>
      <c r="B35" s="5" t="s">
        <v>40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5">
      <c r="A36" s="5"/>
      <c r="B36" s="5" t="s">
        <v>15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5">
      <c r="A37" s="5"/>
      <c r="B37" s="5" t="s">
        <v>63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5"/>
      <c r="B38" s="5" t="s">
        <v>15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/>
      <c r="B39" s="5" t="s">
        <v>64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5">
      <c r="A40" s="5"/>
      <c r="B40" s="5" t="s">
        <v>15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5">
      <c r="A41" s="5"/>
      <c r="B41" s="5" t="s">
        <v>65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A42" s="5"/>
      <c r="B42" s="5" t="s">
        <v>36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5">
      <c r="A43" s="5"/>
      <c r="B43" s="5" t="s">
        <v>42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A44" s="5"/>
      <c r="B44" s="5" t="s">
        <v>38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5">
      <c r="A45" s="5"/>
      <c r="B45" s="5" t="s">
        <v>39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5"/>
      <c r="B46" s="5" t="s">
        <v>40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5">
      <c r="A47" s="5"/>
      <c r="B47" s="5" t="s">
        <v>36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5">
      <c r="A48" s="5"/>
      <c r="B48" s="5" t="s">
        <v>56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5">
      <c r="A49" s="5"/>
      <c r="B49" s="5" t="s">
        <v>36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5">
      <c r="A50" s="5"/>
      <c r="B50" s="5" t="s">
        <v>42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5"/>
      <c r="B51" s="5" t="s">
        <v>38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 t="s">
        <v>39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 t="s">
        <v>40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 t="s">
        <v>64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5"/>
      <c r="B55" s="5" t="s">
        <v>14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5">
      <c r="A56" s="5"/>
      <c r="B56" s="5" t="s">
        <v>66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5"/>
      <c r="B57" s="5" t="s">
        <v>14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x14ac:dyDescent="0.25">
      <c r="A58" s="5"/>
      <c r="B58" s="5" t="s">
        <v>67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x14ac:dyDescent="0.25">
      <c r="A59" s="5"/>
      <c r="B59" s="5" t="s">
        <v>36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5"/>
      <c r="B60" s="5" t="s">
        <v>42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5"/>
      <c r="B61" s="5" t="s">
        <v>38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5"/>
      <c r="B62" s="5" t="s">
        <v>39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25">
      <c r="A63" s="5"/>
      <c r="B63" s="5" t="s">
        <v>40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25">
      <c r="A64" s="5"/>
      <c r="B64" s="5" t="s">
        <v>36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x14ac:dyDescent="0.25">
      <c r="A65" s="5"/>
      <c r="B65" s="5" t="s">
        <v>68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25">
      <c r="A66" s="5"/>
      <c r="B66" s="5" t="s">
        <v>36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25">
      <c r="A67" s="5"/>
      <c r="B67" s="5" t="s">
        <v>38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x14ac:dyDescent="0.25">
      <c r="A68" s="5"/>
      <c r="B68" s="5" t="s">
        <v>42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x14ac:dyDescent="0.25">
      <c r="A69" s="5"/>
      <c r="B69" s="5" t="s">
        <v>39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x14ac:dyDescent="0.25">
      <c r="A70" s="5"/>
      <c r="B70" s="5" t="s">
        <v>40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x14ac:dyDescent="0.25">
      <c r="A71" s="5"/>
      <c r="B71" s="5" t="s">
        <v>69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x14ac:dyDescent="0.25">
      <c r="A72" s="5"/>
      <c r="B72" s="5" t="s">
        <v>15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A74" s="1" t="s">
        <v>73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 t="s">
        <v>74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 t="s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 t="s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8.75" x14ac:dyDescent="0.3">
      <c r="A81" s="24" t="s">
        <v>210</v>
      </c>
      <c r="B81" s="24"/>
      <c r="C81" s="28"/>
      <c r="D81" s="24"/>
      <c r="E81" s="24"/>
      <c r="F81" s="24"/>
      <c r="G81" s="24"/>
      <c r="H81" s="24"/>
      <c r="I81" s="23"/>
      <c r="J81" s="23"/>
      <c r="K81" s="23"/>
      <c r="L81" s="23"/>
      <c r="M81" s="25"/>
      <c r="N81" s="4"/>
      <c r="O81" s="136" t="s">
        <v>211</v>
      </c>
      <c r="P81" s="136"/>
    </row>
    <row r="82" spans="1:1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8" spans="1:16" x14ac:dyDescent="0.25">
      <c r="A88" s="99" t="s">
        <v>278</v>
      </c>
      <c r="B88" s="99"/>
      <c r="C88" s="100"/>
    </row>
    <row r="89" spans="1:16" x14ac:dyDescent="0.25">
      <c r="A89" s="70" t="s">
        <v>212</v>
      </c>
      <c r="B89" s="70"/>
      <c r="C89" s="32"/>
    </row>
  </sheetData>
  <mergeCells count="26">
    <mergeCell ref="A88:C88"/>
    <mergeCell ref="M1:P1"/>
    <mergeCell ref="M2:P2"/>
    <mergeCell ref="L6:L9"/>
    <mergeCell ref="M6:M9"/>
    <mergeCell ref="N6:P9"/>
    <mergeCell ref="A3:P3"/>
    <mergeCell ref="L4:P4"/>
    <mergeCell ref="E4:K4"/>
    <mergeCell ref="B5:P5"/>
    <mergeCell ref="G6:H6"/>
    <mergeCell ref="G7:G9"/>
    <mergeCell ref="I6:K6"/>
    <mergeCell ref="I7:I9"/>
    <mergeCell ref="J7:J9"/>
    <mergeCell ref="K7:K9"/>
    <mergeCell ref="O81:P81"/>
    <mergeCell ref="N10:P10"/>
    <mergeCell ref="A6:A9"/>
    <mergeCell ref="B6:B9"/>
    <mergeCell ref="C6:C9"/>
    <mergeCell ref="D6:D9"/>
    <mergeCell ref="H7:H9"/>
    <mergeCell ref="E6:F6"/>
    <mergeCell ref="E7:E9"/>
    <mergeCell ref="F7:F9"/>
  </mergeCells>
  <pageMargins left="0.78740157480314965" right="0.78740157480314965" top="0.98425196850393704" bottom="0.59055118110236227" header="0" footer="0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topLeftCell="A10" workbookViewId="0">
      <selection activeCell="A20" sqref="A20:C21"/>
    </sheetView>
  </sheetViews>
  <sheetFormatPr defaultRowHeight="15" x14ac:dyDescent="0.25"/>
  <cols>
    <col min="1" max="1" width="5" customWidth="1"/>
    <col min="2" max="2" width="45.42578125" customWidth="1"/>
    <col min="3" max="3" width="12.140625" customWidth="1"/>
    <col min="4" max="4" width="11.5703125" customWidth="1"/>
    <col min="5" max="5" width="10.85546875" customWidth="1"/>
    <col min="6" max="6" width="11.7109375" customWidth="1"/>
    <col min="7" max="7" width="9.7109375" customWidth="1"/>
    <col min="8" max="8" width="11.85546875" customWidth="1"/>
    <col min="9" max="9" width="12.7109375" customWidth="1"/>
    <col min="10" max="10" width="15.42578125" customWidth="1"/>
    <col min="11" max="11" width="24.28515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21"/>
      <c r="I1" s="21"/>
      <c r="J1" s="14" t="s">
        <v>81</v>
      </c>
      <c r="K1" s="14"/>
    </row>
    <row r="2" spans="1:16" ht="61.5" customHeight="1" x14ac:dyDescent="0.25">
      <c r="A2" s="4"/>
      <c r="B2" s="22" t="s">
        <v>136</v>
      </c>
      <c r="C2" s="4"/>
      <c r="D2" s="4"/>
      <c r="E2" s="4"/>
      <c r="F2" s="4"/>
      <c r="G2" s="4"/>
      <c r="H2" s="20"/>
      <c r="I2" s="20"/>
      <c r="J2" s="146" t="s">
        <v>46</v>
      </c>
      <c r="K2" s="146"/>
      <c r="L2" s="2"/>
    </row>
    <row r="3" spans="1:16" ht="24.75" customHeight="1" x14ac:dyDescent="0.3">
      <c r="A3" s="153" t="s">
        <v>82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6" ht="12" customHeight="1" x14ac:dyDescent="0.25">
      <c r="A4" s="8"/>
      <c r="B4" s="8"/>
      <c r="C4" s="8"/>
      <c r="D4" s="8"/>
      <c r="E4" s="9"/>
      <c r="F4" s="9"/>
      <c r="G4" s="9"/>
      <c r="H4" s="9"/>
      <c r="I4" s="9"/>
      <c r="J4" s="9"/>
      <c r="K4" s="10" t="s">
        <v>83</v>
      </c>
    </row>
    <row r="5" spans="1:16" ht="46.5" customHeight="1" x14ac:dyDescent="0.25">
      <c r="A5" s="162" t="s">
        <v>0</v>
      </c>
      <c r="B5" s="162" t="s">
        <v>78</v>
      </c>
      <c r="C5" s="165" t="s">
        <v>4</v>
      </c>
      <c r="D5" s="166"/>
      <c r="E5" s="160" t="s">
        <v>5</v>
      </c>
      <c r="F5" s="169"/>
      <c r="G5" s="169"/>
      <c r="H5" s="161"/>
      <c r="I5" s="160" t="s">
        <v>6</v>
      </c>
      <c r="J5" s="161"/>
      <c r="K5" s="162" t="s">
        <v>79</v>
      </c>
    </row>
    <row r="6" spans="1:16" ht="27.75" customHeight="1" x14ac:dyDescent="0.25">
      <c r="A6" s="163"/>
      <c r="B6" s="163"/>
      <c r="C6" s="167"/>
      <c r="D6" s="168"/>
      <c r="E6" s="160" t="s">
        <v>8</v>
      </c>
      <c r="F6" s="161"/>
      <c r="G6" s="160" t="s">
        <v>9</v>
      </c>
      <c r="H6" s="161"/>
      <c r="I6" s="15" t="s">
        <v>12</v>
      </c>
      <c r="J6" s="15" t="s">
        <v>13</v>
      </c>
      <c r="K6" s="163"/>
    </row>
    <row r="7" spans="1:16" ht="15.75" x14ac:dyDescent="0.25">
      <c r="A7" s="164"/>
      <c r="B7" s="164"/>
      <c r="C7" s="15" t="s">
        <v>10</v>
      </c>
      <c r="D7" s="15" t="s">
        <v>11</v>
      </c>
      <c r="E7" s="15" t="s">
        <v>10</v>
      </c>
      <c r="F7" s="15" t="s">
        <v>11</v>
      </c>
      <c r="G7" s="15" t="s">
        <v>10</v>
      </c>
      <c r="H7" s="15" t="s">
        <v>11</v>
      </c>
      <c r="I7" s="15" t="s">
        <v>10</v>
      </c>
      <c r="J7" s="15" t="s">
        <v>11</v>
      </c>
      <c r="K7" s="164"/>
    </row>
    <row r="8" spans="1:16" ht="15.7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</row>
    <row r="9" spans="1:16" ht="95.25" customHeight="1" x14ac:dyDescent="0.25">
      <c r="A9" s="16">
        <v>1</v>
      </c>
      <c r="B9" s="17" t="s">
        <v>134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16"/>
    </row>
    <row r="10" spans="1:16" ht="84.75" customHeight="1" x14ac:dyDescent="0.25">
      <c r="A10" s="16">
        <v>2</v>
      </c>
      <c r="B10" s="18" t="s">
        <v>120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16"/>
    </row>
    <row r="11" spans="1:16" ht="37.5" customHeight="1" x14ac:dyDescent="0.25">
      <c r="A11" s="16">
        <v>3</v>
      </c>
      <c r="B11" s="18" t="s">
        <v>132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16"/>
    </row>
    <row r="12" spans="1:16" ht="52.5" customHeight="1" x14ac:dyDescent="0.25">
      <c r="A12" s="16">
        <v>4</v>
      </c>
      <c r="B12" s="18" t="s">
        <v>133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16"/>
    </row>
    <row r="13" spans="1:16" ht="31.5" x14ac:dyDescent="0.25">
      <c r="A13" s="16">
        <v>5</v>
      </c>
      <c r="B13" s="19" t="s">
        <v>80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16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6" ht="18.75" x14ac:dyDescent="0.3">
      <c r="A16" s="24" t="s">
        <v>210</v>
      </c>
      <c r="B16" s="24"/>
      <c r="C16" s="28"/>
      <c r="D16" s="24"/>
      <c r="E16" s="24"/>
      <c r="F16" s="24"/>
      <c r="G16" s="24"/>
      <c r="H16" s="24"/>
      <c r="I16" s="23"/>
      <c r="J16" s="23"/>
      <c r="K16" s="30" t="s">
        <v>211</v>
      </c>
      <c r="L16" s="30"/>
      <c r="M16" s="25"/>
      <c r="N16" s="4"/>
      <c r="O16" s="136"/>
      <c r="P16" s="136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20" spans="1:11" x14ac:dyDescent="0.25">
      <c r="A20" s="99" t="s">
        <v>278</v>
      </c>
      <c r="B20" s="99"/>
      <c r="C20" s="100"/>
    </row>
    <row r="21" spans="1:11" x14ac:dyDescent="0.25">
      <c r="A21" s="70" t="s">
        <v>212</v>
      </c>
      <c r="B21" s="70"/>
      <c r="C21" s="32"/>
    </row>
  </sheetData>
  <mergeCells count="12">
    <mergeCell ref="A20:C20"/>
    <mergeCell ref="O16:P16"/>
    <mergeCell ref="J2:K2"/>
    <mergeCell ref="I5:J5"/>
    <mergeCell ref="K5:K7"/>
    <mergeCell ref="A3:K3"/>
    <mergeCell ref="A5:A7"/>
    <mergeCell ref="B5:B7"/>
    <mergeCell ref="C5:D6"/>
    <mergeCell ref="E5:H5"/>
    <mergeCell ref="E6:F6"/>
    <mergeCell ref="G6:H6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0"/>
  <sheetViews>
    <sheetView tabSelected="1" topLeftCell="A13" workbookViewId="0">
      <selection activeCell="F27" sqref="F27"/>
    </sheetView>
  </sheetViews>
  <sheetFormatPr defaultRowHeight="15" x14ac:dyDescent="0.25"/>
  <cols>
    <col min="1" max="1" width="4.85546875" customWidth="1"/>
    <col min="2" max="2" width="45.140625" customWidth="1"/>
    <col min="3" max="3" width="31.7109375" customWidth="1"/>
    <col min="4" max="4" width="39.42578125" customWidth="1"/>
    <col min="5" max="5" width="18.42578125" customWidth="1"/>
    <col min="6" max="6" width="18.5703125" customWidth="1"/>
  </cols>
  <sheetData>
    <row r="1" spans="1:7" ht="15.75" x14ac:dyDescent="0.25">
      <c r="E1" s="145" t="s">
        <v>96</v>
      </c>
      <c r="F1" s="145"/>
    </row>
    <row r="2" spans="1:7" ht="70.5" customHeight="1" x14ac:dyDescent="0.25">
      <c r="A2" s="4"/>
      <c r="B2" s="22" t="s">
        <v>136</v>
      </c>
      <c r="C2" s="4"/>
      <c r="D2" s="4"/>
      <c r="E2" s="146" t="s">
        <v>46</v>
      </c>
      <c r="F2" s="146"/>
      <c r="G2" s="3"/>
    </row>
    <row r="3" spans="1:7" ht="18.75" x14ac:dyDescent="0.25">
      <c r="A3" s="171" t="s">
        <v>97</v>
      </c>
      <c r="B3" s="171"/>
      <c r="C3" s="171"/>
      <c r="D3" s="171"/>
      <c r="E3" s="171"/>
      <c r="F3" s="171"/>
    </row>
    <row r="4" spans="1:7" ht="40.5" customHeight="1" x14ac:dyDescent="0.25">
      <c r="A4" s="143" t="s">
        <v>0</v>
      </c>
      <c r="B4" s="143" t="s">
        <v>84</v>
      </c>
      <c r="C4" s="143" t="s">
        <v>85</v>
      </c>
      <c r="D4" s="143" t="s">
        <v>86</v>
      </c>
      <c r="E4" s="172" t="s">
        <v>5</v>
      </c>
      <c r="F4" s="173"/>
    </row>
    <row r="5" spans="1:7" ht="16.5" customHeight="1" x14ac:dyDescent="0.25">
      <c r="A5" s="141"/>
      <c r="B5" s="141"/>
      <c r="C5" s="141"/>
      <c r="D5" s="141"/>
      <c r="E5" s="6" t="s">
        <v>10</v>
      </c>
      <c r="F5" s="6" t="s">
        <v>11</v>
      </c>
    </row>
    <row r="6" spans="1:7" x14ac:dyDescent="0.2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30" customHeight="1" x14ac:dyDescent="0.25">
      <c r="A7" s="157">
        <v>1</v>
      </c>
      <c r="B7" s="174" t="s">
        <v>87</v>
      </c>
      <c r="C7" s="174" t="s">
        <v>88</v>
      </c>
      <c r="D7" s="5" t="s">
        <v>89</v>
      </c>
      <c r="E7" s="27">
        <v>0</v>
      </c>
      <c r="F7" s="27">
        <v>0</v>
      </c>
    </row>
    <row r="8" spans="1:7" x14ac:dyDescent="0.25">
      <c r="A8" s="158"/>
      <c r="B8" s="175"/>
      <c r="C8" s="175"/>
      <c r="D8" s="5" t="s">
        <v>14</v>
      </c>
      <c r="E8" s="27"/>
      <c r="F8" s="27"/>
    </row>
    <row r="9" spans="1:7" x14ac:dyDescent="0.25">
      <c r="A9" s="158"/>
      <c r="B9" s="175"/>
      <c r="C9" s="176"/>
      <c r="D9" s="5" t="s">
        <v>90</v>
      </c>
      <c r="E9" s="27"/>
      <c r="F9" s="27"/>
    </row>
    <row r="10" spans="1:7" x14ac:dyDescent="0.25">
      <c r="A10" s="158"/>
      <c r="B10" s="175"/>
      <c r="C10" s="174" t="s">
        <v>88</v>
      </c>
      <c r="D10" s="5" t="s">
        <v>89</v>
      </c>
      <c r="E10" s="27">
        <v>0</v>
      </c>
      <c r="F10" s="27">
        <v>0</v>
      </c>
    </row>
    <row r="11" spans="1:7" x14ac:dyDescent="0.25">
      <c r="A11" s="158"/>
      <c r="B11" s="175"/>
      <c r="C11" s="175"/>
      <c r="D11" s="5" t="s">
        <v>14</v>
      </c>
      <c r="E11" s="27"/>
      <c r="F11" s="27"/>
    </row>
    <row r="12" spans="1:7" x14ac:dyDescent="0.25">
      <c r="A12" s="159"/>
      <c r="B12" s="176"/>
      <c r="C12" s="176"/>
      <c r="D12" s="5" t="s">
        <v>90</v>
      </c>
      <c r="E12" s="27"/>
      <c r="F12" s="27"/>
    </row>
    <row r="13" spans="1:7" ht="45" x14ac:dyDescent="0.25">
      <c r="A13" s="29">
        <v>2</v>
      </c>
      <c r="B13" s="11" t="s">
        <v>91</v>
      </c>
      <c r="C13" s="5"/>
      <c r="D13" s="5"/>
      <c r="E13" s="27">
        <v>0</v>
      </c>
      <c r="F13" s="27">
        <v>0</v>
      </c>
    </row>
    <row r="14" spans="1:7" x14ac:dyDescent="0.25">
      <c r="A14" s="157">
        <v>3</v>
      </c>
      <c r="B14" s="174" t="s">
        <v>92</v>
      </c>
      <c r="C14" s="174" t="s">
        <v>93</v>
      </c>
      <c r="D14" s="5" t="s">
        <v>89</v>
      </c>
      <c r="E14" s="27">
        <v>0</v>
      </c>
      <c r="F14" s="27">
        <v>0</v>
      </c>
    </row>
    <row r="15" spans="1:7" x14ac:dyDescent="0.25">
      <c r="A15" s="158"/>
      <c r="B15" s="175"/>
      <c r="C15" s="175"/>
      <c r="D15" s="5" t="s">
        <v>14</v>
      </c>
      <c r="E15" s="27"/>
      <c r="F15" s="27"/>
    </row>
    <row r="16" spans="1:7" x14ac:dyDescent="0.25">
      <c r="A16" s="158"/>
      <c r="B16" s="175"/>
      <c r="C16" s="176"/>
      <c r="D16" s="5" t="s">
        <v>90</v>
      </c>
      <c r="E16" s="27"/>
      <c r="F16" s="27"/>
    </row>
    <row r="17" spans="1:11" x14ac:dyDescent="0.25">
      <c r="A17" s="158"/>
      <c r="B17" s="175"/>
      <c r="C17" s="174" t="s">
        <v>88</v>
      </c>
      <c r="D17" s="5" t="s">
        <v>89</v>
      </c>
      <c r="E17" s="27">
        <v>0</v>
      </c>
      <c r="F17" s="27">
        <v>0</v>
      </c>
    </row>
    <row r="18" spans="1:11" x14ac:dyDescent="0.25">
      <c r="A18" s="158"/>
      <c r="B18" s="175"/>
      <c r="C18" s="175"/>
      <c r="D18" s="5" t="s">
        <v>14</v>
      </c>
      <c r="E18" s="27"/>
      <c r="F18" s="27"/>
    </row>
    <row r="19" spans="1:11" x14ac:dyDescent="0.25">
      <c r="A19" s="159"/>
      <c r="B19" s="176"/>
      <c r="C19" s="176"/>
      <c r="D19" s="5" t="s">
        <v>90</v>
      </c>
      <c r="E19" s="27"/>
      <c r="F19" s="27"/>
    </row>
    <row r="20" spans="1:11" ht="45" x14ac:dyDescent="0.25">
      <c r="A20" s="29">
        <v>4</v>
      </c>
      <c r="B20" s="11" t="s">
        <v>91</v>
      </c>
      <c r="C20" s="5"/>
      <c r="D20" s="5"/>
      <c r="E20" s="27">
        <v>0</v>
      </c>
      <c r="F20" s="27">
        <v>0</v>
      </c>
    </row>
    <row r="21" spans="1:11" x14ac:dyDescent="0.25">
      <c r="A21" s="29">
        <v>5</v>
      </c>
      <c r="B21" s="11" t="s">
        <v>94</v>
      </c>
      <c r="C21" s="5"/>
      <c r="D21" s="5"/>
      <c r="E21" s="27">
        <v>0</v>
      </c>
      <c r="F21" s="27">
        <v>0</v>
      </c>
    </row>
    <row r="22" spans="1:11" ht="45" x14ac:dyDescent="0.25">
      <c r="A22" s="29">
        <v>6</v>
      </c>
      <c r="B22" s="11" t="s">
        <v>91</v>
      </c>
      <c r="C22" s="5"/>
      <c r="D22" s="5"/>
      <c r="E22" s="27">
        <v>0</v>
      </c>
      <c r="F22" s="27">
        <v>0</v>
      </c>
    </row>
    <row r="23" spans="1:11" ht="7.5" customHeight="1" x14ac:dyDescent="0.25">
      <c r="A23" s="4"/>
      <c r="B23" s="4"/>
      <c r="C23" s="4"/>
      <c r="D23" s="4"/>
      <c r="E23" s="4"/>
      <c r="F23" s="4"/>
    </row>
    <row r="24" spans="1:11" x14ac:dyDescent="0.25">
      <c r="A24" s="170" t="s">
        <v>95</v>
      </c>
      <c r="B24" s="170"/>
      <c r="C24" s="170"/>
      <c r="D24" s="4"/>
      <c r="E24" s="4"/>
      <c r="F24" s="4"/>
    </row>
    <row r="25" spans="1:11" x14ac:dyDescent="0.25">
      <c r="A25" s="4"/>
      <c r="B25" s="4"/>
      <c r="C25" s="4"/>
      <c r="D25" s="4"/>
      <c r="E25" s="4"/>
      <c r="F25" s="4"/>
    </row>
    <row r="26" spans="1:11" ht="18.75" x14ac:dyDescent="0.3">
      <c r="A26" s="24" t="s">
        <v>210</v>
      </c>
      <c r="B26" s="24"/>
      <c r="C26" s="28"/>
      <c r="D26" s="24"/>
      <c r="E26" s="24"/>
      <c r="F26" s="25" t="s">
        <v>211</v>
      </c>
      <c r="G26" s="30"/>
      <c r="H26" s="24"/>
      <c r="I26" s="23"/>
      <c r="J26" s="23"/>
      <c r="K26" s="3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99" t="s">
        <v>278</v>
      </c>
      <c r="B28" s="99"/>
      <c r="C28" s="100"/>
      <c r="D28" s="4"/>
      <c r="E28" s="4"/>
      <c r="F28" s="4"/>
    </row>
    <row r="29" spans="1:11" x14ac:dyDescent="0.25">
      <c r="A29" s="70" t="s">
        <v>212</v>
      </c>
      <c r="B29" s="70"/>
      <c r="C29" s="32"/>
    </row>
    <row r="30" spans="1:11" x14ac:dyDescent="0.25">
      <c r="A30" s="40"/>
      <c r="B30" s="40"/>
    </row>
  </sheetData>
  <mergeCells count="18">
    <mergeCell ref="C14:C16"/>
    <mergeCell ref="C17:C19"/>
    <mergeCell ref="A14:A19"/>
    <mergeCell ref="A24:C24"/>
    <mergeCell ref="A28:C28"/>
    <mergeCell ref="E1:F1"/>
    <mergeCell ref="E2:F2"/>
    <mergeCell ref="A3:F3"/>
    <mergeCell ref="A4:A5"/>
    <mergeCell ref="B4:B5"/>
    <mergeCell ref="C4:C5"/>
    <mergeCell ref="D4:D5"/>
    <mergeCell ref="E4:F4"/>
    <mergeCell ref="A7:A12"/>
    <mergeCell ref="B7:B12"/>
    <mergeCell ref="C7:C9"/>
    <mergeCell ref="C10:C12"/>
    <mergeCell ref="B14:B1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Приложение 10</vt:lpstr>
      <vt:lpstr>Приложение 11</vt:lpstr>
      <vt:lpstr>Приложение 12</vt:lpstr>
      <vt:lpstr>Приложение 13</vt:lpstr>
      <vt:lpstr>Приложение 14</vt:lpstr>
      <vt:lpstr>Приложение 15</vt:lpstr>
      <vt:lpstr>'Приложение 10'!OLE_LINK1</vt:lpstr>
      <vt:lpstr>'Приложение 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2026-03-04T07:50:16Z</dcterms:modified>
</cp:coreProperties>
</file>